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prince\Desktop\Watchtool\CORRA collateral\"/>
    </mc:Choice>
  </mc:AlternateContent>
  <bookViews>
    <workbookView xWindow="0" yWindow="0" windowWidth="28800" windowHeight="12150" activeTab="2"/>
  </bookViews>
  <sheets>
    <sheet name="3MCORRA_JUNE2020" sheetId="14" r:id="rId1"/>
    <sheet name="3MCORRA_SEPT2020" sheetId="17" r:id="rId2"/>
    <sheet name="3MCORRA_DEC2020" sheetId="18" r:id="rId3"/>
    <sheet name="CORRA_value" sheetId="15" r:id="rId4"/>
  </sheets>
  <definedNames>
    <definedName name="_xlnm._FilterDatabase" localSheetId="2" hidden="1">'3MCORRA_DEC2020'!#REF!</definedName>
    <definedName name="_xlnm._FilterDatabase" localSheetId="0" hidden="1">'3MCORRA_JUNE2020'!#REF!</definedName>
    <definedName name="_xlnm._FilterDatabase" localSheetId="1" hidden="1">'3MCORRA_SEPT2020'!#REF!</definedName>
    <definedName name="_xlnm._FilterDatabase" localSheetId="3" hidden="1">CORRA_value!$A$3:$B$3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5" i="18" l="1"/>
  <c r="B6" i="18"/>
  <c r="B7" i="18"/>
  <c r="B8" i="18"/>
  <c r="C8" i="18" s="1"/>
  <c r="E8" i="18" s="1"/>
  <c r="B9" i="18"/>
  <c r="B10" i="18"/>
  <c r="B11" i="18"/>
  <c r="B12" i="18"/>
  <c r="B13" i="18"/>
  <c r="B14" i="18"/>
  <c r="B15" i="18"/>
  <c r="B16" i="18"/>
  <c r="C16" i="18" s="1"/>
  <c r="E16" i="18" s="1"/>
  <c r="B17" i="18"/>
  <c r="B18" i="18"/>
  <c r="B19" i="18"/>
  <c r="B20" i="18"/>
  <c r="B21" i="18"/>
  <c r="B22" i="18"/>
  <c r="B23" i="18"/>
  <c r="B24" i="18"/>
  <c r="B25" i="18"/>
  <c r="B26" i="18"/>
  <c r="B27" i="18"/>
  <c r="B28" i="18"/>
  <c r="B29" i="18"/>
  <c r="B30" i="18"/>
  <c r="B31" i="18"/>
  <c r="B32" i="18"/>
  <c r="B33" i="18"/>
  <c r="B34" i="18"/>
  <c r="B35" i="18"/>
  <c r="B36" i="18"/>
  <c r="B37" i="18"/>
  <c r="B38" i="18"/>
  <c r="B39" i="18"/>
  <c r="B40" i="18"/>
  <c r="B41" i="18"/>
  <c r="B42" i="18"/>
  <c r="B43" i="18"/>
  <c r="B44" i="18"/>
  <c r="B45" i="18"/>
  <c r="B46" i="18"/>
  <c r="B47" i="18"/>
  <c r="B48" i="18"/>
  <c r="C48" i="18" s="1"/>
  <c r="E48" i="18" s="1"/>
  <c r="B49" i="18"/>
  <c r="B50" i="18"/>
  <c r="B51" i="18"/>
  <c r="B52" i="18"/>
  <c r="C52" i="18" s="1"/>
  <c r="E52" i="18" s="1"/>
  <c r="B53" i="18"/>
  <c r="B54" i="18"/>
  <c r="B55" i="18"/>
  <c r="B56" i="18"/>
  <c r="C56" i="18" s="1"/>
  <c r="E56" i="18" s="1"/>
  <c r="B57" i="18"/>
  <c r="B58" i="18"/>
  <c r="B59" i="18"/>
  <c r="B60" i="18"/>
  <c r="C60" i="18" s="1"/>
  <c r="E60" i="18" s="1"/>
  <c r="B61" i="18"/>
  <c r="B62" i="18"/>
  <c r="B63" i="18"/>
  <c r="B4" i="18"/>
  <c r="C7" i="18"/>
  <c r="E7" i="18" s="1"/>
  <c r="C11" i="18"/>
  <c r="E11" i="18" s="1"/>
  <c r="C12" i="18"/>
  <c r="E12" i="18" s="1"/>
  <c r="C15" i="18"/>
  <c r="E15" i="18" s="1"/>
  <c r="B3" i="18"/>
  <c r="C3" i="18" s="1"/>
  <c r="E3" i="18" s="1"/>
  <c r="F3" i="18" s="1"/>
  <c r="C5" i="18"/>
  <c r="E5" i="18" s="1"/>
  <c r="C63" i="18"/>
  <c r="E63" i="18" s="1"/>
  <c r="D62" i="18"/>
  <c r="C62" i="18"/>
  <c r="E62" i="18" s="1"/>
  <c r="D61" i="18"/>
  <c r="C61" i="18"/>
  <c r="E61" i="18" s="1"/>
  <c r="D60" i="18"/>
  <c r="D59" i="18"/>
  <c r="C59" i="18"/>
  <c r="E59" i="18" s="1"/>
  <c r="D58" i="18"/>
  <c r="C58" i="18"/>
  <c r="E58" i="18" s="1"/>
  <c r="D57" i="18"/>
  <c r="C57" i="18"/>
  <c r="E57" i="18" s="1"/>
  <c r="D56" i="18"/>
  <c r="D55" i="18"/>
  <c r="C55" i="18"/>
  <c r="E55" i="18" s="1"/>
  <c r="D54" i="18"/>
  <c r="C54" i="18"/>
  <c r="E54" i="18" s="1"/>
  <c r="D53" i="18"/>
  <c r="C53" i="18"/>
  <c r="E53" i="18" s="1"/>
  <c r="D52" i="18"/>
  <c r="D51" i="18"/>
  <c r="C51" i="18"/>
  <c r="E51" i="18" s="1"/>
  <c r="D50" i="18"/>
  <c r="C50" i="18"/>
  <c r="E50" i="18" s="1"/>
  <c r="D49" i="18"/>
  <c r="C49" i="18"/>
  <c r="E49" i="18" s="1"/>
  <c r="D48" i="18"/>
  <c r="D47" i="18"/>
  <c r="C47" i="18"/>
  <c r="E47" i="18" s="1"/>
  <c r="D46" i="18"/>
  <c r="C46" i="18"/>
  <c r="E46" i="18" s="1"/>
  <c r="D45" i="18"/>
  <c r="C45" i="18"/>
  <c r="E45" i="18" s="1"/>
  <c r="D44" i="18"/>
  <c r="C44" i="18"/>
  <c r="E44" i="18" s="1"/>
  <c r="D43" i="18"/>
  <c r="C43" i="18"/>
  <c r="E43" i="18" s="1"/>
  <c r="D42" i="18"/>
  <c r="C42" i="18"/>
  <c r="E42" i="18" s="1"/>
  <c r="D41" i="18"/>
  <c r="C41" i="18"/>
  <c r="E41" i="18" s="1"/>
  <c r="D40" i="18"/>
  <c r="C40" i="18"/>
  <c r="E40" i="18" s="1"/>
  <c r="D39" i="18"/>
  <c r="C39" i="18"/>
  <c r="E39" i="18" s="1"/>
  <c r="D38" i="18"/>
  <c r="C38" i="18"/>
  <c r="E38" i="18" s="1"/>
  <c r="D37" i="18"/>
  <c r="C37" i="18"/>
  <c r="E37" i="18" s="1"/>
  <c r="D36" i="18"/>
  <c r="C36" i="18"/>
  <c r="E36" i="18" s="1"/>
  <c r="D35" i="18"/>
  <c r="C35" i="18"/>
  <c r="E35" i="18" s="1"/>
  <c r="D34" i="18"/>
  <c r="C34" i="18"/>
  <c r="E34" i="18" s="1"/>
  <c r="D33" i="18"/>
  <c r="C33" i="18"/>
  <c r="E33" i="18" s="1"/>
  <c r="D32" i="18"/>
  <c r="C32" i="18"/>
  <c r="E32" i="18" s="1"/>
  <c r="D31" i="18"/>
  <c r="C31" i="18"/>
  <c r="E31" i="18" s="1"/>
  <c r="D30" i="18"/>
  <c r="C30" i="18"/>
  <c r="E30" i="18" s="1"/>
  <c r="D29" i="18"/>
  <c r="C29" i="18"/>
  <c r="E29" i="18" s="1"/>
  <c r="D28" i="18"/>
  <c r="C28" i="18"/>
  <c r="E28" i="18" s="1"/>
  <c r="D27" i="18"/>
  <c r="C27" i="18"/>
  <c r="E27" i="18" s="1"/>
  <c r="D26" i="18"/>
  <c r="C26" i="18"/>
  <c r="E26" i="18" s="1"/>
  <c r="D25" i="18"/>
  <c r="C25" i="18"/>
  <c r="E25" i="18" s="1"/>
  <c r="D24" i="18"/>
  <c r="C24" i="18"/>
  <c r="E24" i="18" s="1"/>
  <c r="D23" i="18"/>
  <c r="C23" i="18"/>
  <c r="E23" i="18" s="1"/>
  <c r="D22" i="18"/>
  <c r="C22" i="18"/>
  <c r="E22" i="18" s="1"/>
  <c r="D21" i="18"/>
  <c r="C21" i="18"/>
  <c r="E21" i="18" s="1"/>
  <c r="D20" i="18"/>
  <c r="C20" i="18"/>
  <c r="E20" i="18" s="1"/>
  <c r="D19" i="18"/>
  <c r="C19" i="18"/>
  <c r="E19" i="18" s="1"/>
  <c r="D18" i="18"/>
  <c r="C18" i="18"/>
  <c r="E18" i="18" s="1"/>
  <c r="D17" i="18"/>
  <c r="C17" i="18"/>
  <c r="E17" i="18" s="1"/>
  <c r="D16" i="18"/>
  <c r="D15" i="18"/>
  <c r="D14" i="18"/>
  <c r="C14" i="18"/>
  <c r="E14" i="18" s="1"/>
  <c r="D13" i="18"/>
  <c r="C13" i="18"/>
  <c r="E13" i="18" s="1"/>
  <c r="D12" i="18"/>
  <c r="D11" i="18"/>
  <c r="D10" i="18"/>
  <c r="C10" i="18"/>
  <c r="E10" i="18" s="1"/>
  <c r="D9" i="18"/>
  <c r="C9" i="18"/>
  <c r="E9" i="18" s="1"/>
  <c r="D8" i="18"/>
  <c r="D7" i="18"/>
  <c r="D6" i="18"/>
  <c r="C6" i="18"/>
  <c r="E6" i="18" s="1"/>
  <c r="D5" i="18"/>
  <c r="D64" i="18" s="1"/>
  <c r="D4" i="18"/>
  <c r="C4" i="18"/>
  <c r="E4" i="18" s="1"/>
  <c r="F4" i="18" l="1"/>
  <c r="F5" i="18" s="1"/>
  <c r="F6" i="18" s="1"/>
  <c r="F7" i="18" s="1"/>
  <c r="F8" i="18" s="1"/>
  <c r="F9" i="18" s="1"/>
  <c r="F10" i="18" s="1"/>
  <c r="F11" i="18" s="1"/>
  <c r="F12" i="18" s="1"/>
  <c r="F13" i="18" s="1"/>
  <c r="F14" i="18" s="1"/>
  <c r="F15" i="18" s="1"/>
  <c r="F16" i="18" s="1"/>
  <c r="F17" i="18" s="1"/>
  <c r="F18" i="18" s="1"/>
  <c r="F19" i="18" s="1"/>
  <c r="F20" i="18" s="1"/>
  <c r="F21" i="18" s="1"/>
  <c r="F22" i="18" s="1"/>
  <c r="F23" i="18" s="1"/>
  <c r="F24" i="18" s="1"/>
  <c r="F25" i="18" s="1"/>
  <c r="F26" i="18" s="1"/>
  <c r="F27" i="18" s="1"/>
  <c r="F28" i="18" s="1"/>
  <c r="F29" i="18" s="1"/>
  <c r="F30" i="18" s="1"/>
  <c r="F31" i="18" s="1"/>
  <c r="F32" i="18" s="1"/>
  <c r="F33" i="18" s="1"/>
  <c r="F34" i="18" s="1"/>
  <c r="F35" i="18" s="1"/>
  <c r="F36" i="18" s="1"/>
  <c r="F37" i="18" s="1"/>
  <c r="F38" i="18" s="1"/>
  <c r="F39" i="18" s="1"/>
  <c r="F40" i="18" s="1"/>
  <c r="F41" i="18" s="1"/>
  <c r="F42" i="18" s="1"/>
  <c r="F43" i="18" s="1"/>
  <c r="F44" i="18" s="1"/>
  <c r="F45" i="18" s="1"/>
  <c r="F46" i="18" s="1"/>
  <c r="F47" i="18" s="1"/>
  <c r="F48" i="18" s="1"/>
  <c r="F49" i="18" s="1"/>
  <c r="F50" i="18" s="1"/>
  <c r="F51" i="18" s="1"/>
  <c r="F52" i="18" s="1"/>
  <c r="F53" i="18" s="1"/>
  <c r="F54" i="18" s="1"/>
  <c r="F55" i="18" s="1"/>
  <c r="F56" i="18" s="1"/>
  <c r="F57" i="18" s="1"/>
  <c r="F58" i="18" s="1"/>
  <c r="F59" i="18" s="1"/>
  <c r="F60" i="18" s="1"/>
  <c r="F61" i="18" s="1"/>
  <c r="F62" i="18" s="1"/>
  <c r="F63" i="18" s="1"/>
  <c r="F64" i="18" s="1"/>
  <c r="F65" i="18" s="1"/>
  <c r="B4" i="17"/>
  <c r="B5" i="17"/>
  <c r="B6" i="17"/>
  <c r="C6" i="17" s="1"/>
  <c r="E6" i="17" s="1"/>
  <c r="B7" i="17"/>
  <c r="C7" i="17" s="1"/>
  <c r="E7" i="17" s="1"/>
  <c r="B8" i="17"/>
  <c r="B9" i="17"/>
  <c r="B10" i="17"/>
  <c r="B11" i="17"/>
  <c r="B12" i="17"/>
  <c r="B13" i="17"/>
  <c r="B14" i="17"/>
  <c r="B15" i="17"/>
  <c r="B16" i="17"/>
  <c r="B17" i="17"/>
  <c r="B18" i="17"/>
  <c r="B19" i="17"/>
  <c r="C19" i="17" s="1"/>
  <c r="B20" i="17"/>
  <c r="B21" i="17"/>
  <c r="B22" i="17"/>
  <c r="B23" i="17"/>
  <c r="C23" i="17" s="1"/>
  <c r="E23" i="17" s="1"/>
  <c r="B24" i="17"/>
  <c r="B25" i="17"/>
  <c r="B26" i="17"/>
  <c r="C26" i="17" s="1"/>
  <c r="E26" i="17" s="1"/>
  <c r="B27" i="17"/>
  <c r="C27" i="17" s="1"/>
  <c r="E27" i="17" s="1"/>
  <c r="B28" i="17"/>
  <c r="B29" i="17"/>
  <c r="B30" i="17"/>
  <c r="C30" i="17" s="1"/>
  <c r="E30" i="17" s="1"/>
  <c r="B31" i="17"/>
  <c r="C31" i="17" s="1"/>
  <c r="E31" i="17" s="1"/>
  <c r="B32" i="17"/>
  <c r="B33" i="17"/>
  <c r="B34" i="17"/>
  <c r="C34" i="17" s="1"/>
  <c r="E34" i="17" s="1"/>
  <c r="B35" i="17"/>
  <c r="C35" i="17" s="1"/>
  <c r="B36" i="17"/>
  <c r="B37" i="17"/>
  <c r="B38" i="17"/>
  <c r="B39" i="17"/>
  <c r="B40" i="17"/>
  <c r="B41" i="17"/>
  <c r="B42" i="17"/>
  <c r="B43" i="17"/>
  <c r="C43" i="17" s="1"/>
  <c r="E43" i="17" s="1"/>
  <c r="B44" i="17"/>
  <c r="B45" i="17"/>
  <c r="B46" i="17"/>
  <c r="B47" i="17"/>
  <c r="C47" i="17" s="1"/>
  <c r="E47" i="17" s="1"/>
  <c r="B48" i="17"/>
  <c r="B49" i="17"/>
  <c r="B50" i="17"/>
  <c r="C50" i="17" s="1"/>
  <c r="E50" i="17" s="1"/>
  <c r="B51" i="17"/>
  <c r="C51" i="17" s="1"/>
  <c r="B52" i="17"/>
  <c r="B53" i="17"/>
  <c r="B54" i="17"/>
  <c r="C54" i="17" s="1"/>
  <c r="B55" i="17"/>
  <c r="B56" i="17"/>
  <c r="B57" i="17"/>
  <c r="B58" i="17"/>
  <c r="B59" i="17"/>
  <c r="B60" i="17"/>
  <c r="B61" i="17"/>
  <c r="B62" i="17"/>
  <c r="B63" i="17"/>
  <c r="B64" i="17"/>
  <c r="B65" i="17"/>
  <c r="B3" i="17"/>
  <c r="C65" i="17"/>
  <c r="E65" i="17" s="1"/>
  <c r="D64" i="17"/>
  <c r="C64" i="17"/>
  <c r="E64" i="17" s="1"/>
  <c r="A56" i="17"/>
  <c r="A55" i="17"/>
  <c r="C55" i="17" s="1"/>
  <c r="D53" i="17"/>
  <c r="C53" i="17"/>
  <c r="E53" i="17" s="1"/>
  <c r="D52" i="17"/>
  <c r="C52" i="17"/>
  <c r="E52" i="17" s="1"/>
  <c r="D51" i="17"/>
  <c r="D50" i="17"/>
  <c r="D49" i="17"/>
  <c r="C49" i="17"/>
  <c r="E49" i="17" s="1"/>
  <c r="D48" i="17"/>
  <c r="C48" i="17"/>
  <c r="E48" i="17" s="1"/>
  <c r="D47" i="17"/>
  <c r="D46" i="17"/>
  <c r="C46" i="17"/>
  <c r="E46" i="17" s="1"/>
  <c r="D45" i="17"/>
  <c r="C45" i="17"/>
  <c r="E45" i="17" s="1"/>
  <c r="D44" i="17"/>
  <c r="C44" i="17"/>
  <c r="E44" i="17" s="1"/>
  <c r="D43" i="17"/>
  <c r="D42" i="17"/>
  <c r="C42" i="17"/>
  <c r="E42" i="17" s="1"/>
  <c r="D41" i="17"/>
  <c r="C41" i="17"/>
  <c r="E41" i="17" s="1"/>
  <c r="D40" i="17"/>
  <c r="C40" i="17"/>
  <c r="E40" i="17" s="1"/>
  <c r="D39" i="17"/>
  <c r="C39" i="17"/>
  <c r="E39" i="17" s="1"/>
  <c r="D38" i="17"/>
  <c r="C38" i="17"/>
  <c r="E38" i="17" s="1"/>
  <c r="D37" i="17"/>
  <c r="C37" i="17"/>
  <c r="E37" i="17" s="1"/>
  <c r="D36" i="17"/>
  <c r="C36" i="17"/>
  <c r="E36" i="17" s="1"/>
  <c r="D35" i="17"/>
  <c r="D34" i="17"/>
  <c r="D33" i="17"/>
  <c r="C33" i="17"/>
  <c r="E33" i="17" s="1"/>
  <c r="D32" i="17"/>
  <c r="C32" i="17"/>
  <c r="E32" i="17" s="1"/>
  <c r="D31" i="17"/>
  <c r="D30" i="17"/>
  <c r="D29" i="17"/>
  <c r="C29" i="17"/>
  <c r="E29" i="17" s="1"/>
  <c r="D28" i="17"/>
  <c r="C28" i="17"/>
  <c r="E28" i="17" s="1"/>
  <c r="D27" i="17"/>
  <c r="D26" i="17"/>
  <c r="D25" i="17"/>
  <c r="C25" i="17"/>
  <c r="E25" i="17" s="1"/>
  <c r="D24" i="17"/>
  <c r="C24" i="17"/>
  <c r="E24" i="17" s="1"/>
  <c r="D23" i="17"/>
  <c r="D22" i="17"/>
  <c r="C22" i="17"/>
  <c r="E22" i="17" s="1"/>
  <c r="D21" i="17"/>
  <c r="C21" i="17"/>
  <c r="E21" i="17" s="1"/>
  <c r="D20" i="17"/>
  <c r="C20" i="17"/>
  <c r="E20" i="17" s="1"/>
  <c r="D19" i="17"/>
  <c r="D18" i="17"/>
  <c r="C18" i="17"/>
  <c r="E18" i="17" s="1"/>
  <c r="D17" i="17"/>
  <c r="C17" i="17"/>
  <c r="E17" i="17" s="1"/>
  <c r="D16" i="17"/>
  <c r="C16" i="17"/>
  <c r="E16" i="17" s="1"/>
  <c r="D15" i="17"/>
  <c r="C15" i="17"/>
  <c r="E15" i="17" s="1"/>
  <c r="D14" i="17"/>
  <c r="C14" i="17"/>
  <c r="E14" i="17" s="1"/>
  <c r="D13" i="17"/>
  <c r="C13" i="17"/>
  <c r="E13" i="17" s="1"/>
  <c r="D12" i="17"/>
  <c r="C12" i="17"/>
  <c r="D11" i="17"/>
  <c r="C11" i="17"/>
  <c r="D10" i="17"/>
  <c r="C10" i="17"/>
  <c r="E10" i="17" s="1"/>
  <c r="D9" i="17"/>
  <c r="C9" i="17"/>
  <c r="E9" i="17" s="1"/>
  <c r="D8" i="17"/>
  <c r="C8" i="17"/>
  <c r="E8" i="17" s="1"/>
  <c r="D7" i="17"/>
  <c r="D6" i="17"/>
  <c r="D5" i="17"/>
  <c r="C5" i="17"/>
  <c r="E5" i="17" s="1"/>
  <c r="D4" i="17"/>
  <c r="C4" i="17"/>
  <c r="C3" i="17"/>
  <c r="E3" i="17" s="1"/>
  <c r="F3" i="17" s="1"/>
  <c r="E11" i="17" l="1"/>
  <c r="E55" i="17"/>
  <c r="E4" i="17"/>
  <c r="F4" i="17" s="1"/>
  <c r="F5" i="17" s="1"/>
  <c r="F6" i="17" s="1"/>
  <c r="F7" i="17" s="1"/>
  <c r="F8" i="17" s="1"/>
  <c r="F9" i="17" s="1"/>
  <c r="F10" i="17" s="1"/>
  <c r="F11" i="17" s="1"/>
  <c r="F12" i="17" s="1"/>
  <c r="F13" i="17" s="1"/>
  <c r="F14" i="17" s="1"/>
  <c r="F15" i="17" s="1"/>
  <c r="F16" i="17" s="1"/>
  <c r="F17" i="17" s="1"/>
  <c r="F18" i="17" s="1"/>
  <c r="F19" i="17" s="1"/>
  <c r="F20" i="17" s="1"/>
  <c r="F21" i="17" s="1"/>
  <c r="F22" i="17" s="1"/>
  <c r="F23" i="17" s="1"/>
  <c r="F24" i="17" s="1"/>
  <c r="F25" i="17" s="1"/>
  <c r="F26" i="17" s="1"/>
  <c r="F27" i="17" s="1"/>
  <c r="F28" i="17" s="1"/>
  <c r="F29" i="17" s="1"/>
  <c r="F30" i="17" s="1"/>
  <c r="F31" i="17" s="1"/>
  <c r="F32" i="17" s="1"/>
  <c r="F33" i="17" s="1"/>
  <c r="F34" i="17" s="1"/>
  <c r="F35" i="17" s="1"/>
  <c r="F36" i="17" s="1"/>
  <c r="F37" i="17" s="1"/>
  <c r="F38" i="17" s="1"/>
  <c r="F39" i="17" s="1"/>
  <c r="F40" i="17" s="1"/>
  <c r="F41" i="17" s="1"/>
  <c r="F42" i="17" s="1"/>
  <c r="F43" i="17" s="1"/>
  <c r="F44" i="17" s="1"/>
  <c r="F45" i="17" s="1"/>
  <c r="F46" i="17" s="1"/>
  <c r="F47" i="17" s="1"/>
  <c r="F48" i="17" s="1"/>
  <c r="F49" i="17" s="1"/>
  <c r="F50" i="17" s="1"/>
  <c r="F51" i="17" s="1"/>
  <c r="F52" i="17" s="1"/>
  <c r="F53" i="17" s="1"/>
  <c r="F54" i="17" s="1"/>
  <c r="F55" i="17" s="1"/>
  <c r="E12" i="17"/>
  <c r="E19" i="17"/>
  <c r="E35" i="17"/>
  <c r="E51" i="17"/>
  <c r="D55" i="17"/>
  <c r="A57" i="17"/>
  <c r="C56" i="17"/>
  <c r="D54" i="17"/>
  <c r="E54" i="17" s="1"/>
  <c r="F65" i="14"/>
  <c r="E56" i="17" l="1"/>
  <c r="F56" i="17" s="1"/>
  <c r="C57" i="17"/>
  <c r="D56" i="17"/>
  <c r="A58" i="17"/>
  <c r="F64" i="14"/>
  <c r="F63" i="14"/>
  <c r="F62" i="14"/>
  <c r="E62" i="14"/>
  <c r="D62" i="14"/>
  <c r="D63" i="14"/>
  <c r="B64" i="14"/>
  <c r="C64" i="14" s="1"/>
  <c r="B63" i="14"/>
  <c r="B62" i="14"/>
  <c r="B61" i="14"/>
  <c r="B60" i="14"/>
  <c r="B55" i="14"/>
  <c r="B54" i="14"/>
  <c r="B53" i="14"/>
  <c r="B52" i="14"/>
  <c r="C58" i="14"/>
  <c r="E57" i="17" l="1"/>
  <c r="F57" i="17" s="1"/>
  <c r="C58" i="17"/>
  <c r="A59" i="17"/>
  <c r="D57" i="17"/>
  <c r="B5" i="14"/>
  <c r="B6" i="14"/>
  <c r="B7" i="14"/>
  <c r="B8" i="14"/>
  <c r="B9" i="14"/>
  <c r="B10" i="14"/>
  <c r="B11" i="14"/>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6" i="14"/>
  <c r="B57" i="14"/>
  <c r="B58" i="14"/>
  <c r="B59" i="14"/>
  <c r="B4" i="14"/>
  <c r="B3" i="14"/>
  <c r="C59" i="17" l="1"/>
  <c r="D58" i="17"/>
  <c r="E58" i="17" s="1"/>
  <c r="F58" i="17" s="1"/>
  <c r="A60" i="17"/>
  <c r="D59" i="14"/>
  <c r="D59" i="17" l="1"/>
  <c r="E59" i="17" s="1"/>
  <c r="F59" i="17" s="1"/>
  <c r="A61" i="17"/>
  <c r="C60" i="17"/>
  <c r="C62" i="14"/>
  <c r="D6" i="14"/>
  <c r="D5" i="14"/>
  <c r="D4" i="14"/>
  <c r="D30" i="14"/>
  <c r="D31" i="14"/>
  <c r="D32" i="14"/>
  <c r="D33" i="14"/>
  <c r="D34" i="14"/>
  <c r="D35" i="14"/>
  <c r="D36" i="14"/>
  <c r="D37" i="14"/>
  <c r="D12" i="14"/>
  <c r="D10" i="14"/>
  <c r="D11" i="14"/>
  <c r="D13" i="14"/>
  <c r="D14" i="14"/>
  <c r="D15" i="14"/>
  <c r="D16" i="14"/>
  <c r="D17" i="14"/>
  <c r="D18" i="14"/>
  <c r="D60" i="14"/>
  <c r="D61" i="14"/>
  <c r="E64" i="14"/>
  <c r="C63" i="14"/>
  <c r="C61" i="14"/>
  <c r="C60" i="14"/>
  <c r="C59" i="14"/>
  <c r="D58" i="14"/>
  <c r="D57" i="14"/>
  <c r="C57" i="14"/>
  <c r="D56" i="14"/>
  <c r="C56" i="14"/>
  <c r="D55" i="14"/>
  <c r="C55" i="14"/>
  <c r="D54" i="14"/>
  <c r="C54" i="14"/>
  <c r="D53" i="14"/>
  <c r="C53" i="14"/>
  <c r="D52" i="14"/>
  <c r="C52" i="14"/>
  <c r="D51" i="14"/>
  <c r="C51" i="14"/>
  <c r="D50" i="14"/>
  <c r="C50" i="14"/>
  <c r="D49" i="14"/>
  <c r="C49" i="14"/>
  <c r="D48" i="14"/>
  <c r="C48" i="14"/>
  <c r="D47" i="14"/>
  <c r="C47" i="14"/>
  <c r="D46" i="14"/>
  <c r="C46" i="14"/>
  <c r="D45" i="14"/>
  <c r="C45" i="14"/>
  <c r="D44" i="14"/>
  <c r="C44" i="14"/>
  <c r="D43" i="14"/>
  <c r="C43" i="14"/>
  <c r="D42" i="14"/>
  <c r="C42" i="14"/>
  <c r="D41" i="14"/>
  <c r="C41" i="14"/>
  <c r="D40" i="14"/>
  <c r="C40" i="14"/>
  <c r="D39" i="14"/>
  <c r="C39" i="14"/>
  <c r="D38" i="14"/>
  <c r="C38" i="14"/>
  <c r="C37" i="14"/>
  <c r="C36" i="14"/>
  <c r="C35" i="14"/>
  <c r="C34" i="14"/>
  <c r="C33" i="14"/>
  <c r="C32" i="14"/>
  <c r="C31" i="14"/>
  <c r="C30" i="14"/>
  <c r="D29" i="14"/>
  <c r="C29" i="14"/>
  <c r="D28" i="14"/>
  <c r="C28" i="14"/>
  <c r="D27" i="14"/>
  <c r="C27" i="14"/>
  <c r="D26" i="14"/>
  <c r="C26" i="14"/>
  <c r="D25" i="14"/>
  <c r="C25" i="14"/>
  <c r="D24" i="14"/>
  <c r="C24" i="14"/>
  <c r="D23" i="14"/>
  <c r="C23" i="14"/>
  <c r="D22" i="14"/>
  <c r="C22" i="14"/>
  <c r="D21" i="14"/>
  <c r="C21" i="14"/>
  <c r="D20" i="14"/>
  <c r="C20" i="14"/>
  <c r="D19" i="14"/>
  <c r="C19" i="14"/>
  <c r="C18" i="14"/>
  <c r="C17" i="14"/>
  <c r="C16" i="14"/>
  <c r="C15" i="14"/>
  <c r="C14" i="14"/>
  <c r="C13" i="14"/>
  <c r="C12" i="14"/>
  <c r="C11" i="14"/>
  <c r="C10" i="14"/>
  <c r="D9" i="14"/>
  <c r="C9" i="14"/>
  <c r="D8" i="14"/>
  <c r="C8" i="14"/>
  <c r="D7" i="14"/>
  <c r="C7" i="14"/>
  <c r="C6" i="14"/>
  <c r="C5" i="14"/>
  <c r="C4" i="14"/>
  <c r="C3" i="14"/>
  <c r="E3" i="14" s="1"/>
  <c r="F3" i="14" s="1"/>
  <c r="C61" i="17" l="1"/>
  <c r="D60" i="17"/>
  <c r="E60" i="17" s="1"/>
  <c r="F60" i="17" s="1"/>
  <c r="A62" i="17"/>
  <c r="E16" i="14"/>
  <c r="E7" i="14"/>
  <c r="E9" i="14"/>
  <c r="E37" i="14"/>
  <c r="E33" i="14"/>
  <c r="E11" i="14"/>
  <c r="E36" i="14"/>
  <c r="E32" i="14"/>
  <c r="E20" i="14"/>
  <c r="E24" i="14"/>
  <c r="E28" i="14"/>
  <c r="E38" i="14"/>
  <c r="E54" i="14"/>
  <c r="E17" i="14"/>
  <c r="E22" i="14"/>
  <c r="E26" i="14"/>
  <c r="E40" i="14"/>
  <c r="E42" i="14"/>
  <c r="E44" i="14"/>
  <c r="E46" i="14"/>
  <c r="E48" i="14"/>
  <c r="E50" i="14"/>
  <c r="E52" i="14"/>
  <c r="E56" i="14"/>
  <c r="E58" i="14"/>
  <c r="E15" i="14"/>
  <c r="E35" i="14"/>
  <c r="E31" i="14"/>
  <c r="E19" i="14"/>
  <c r="E21" i="14"/>
  <c r="E23" i="14"/>
  <c r="E25" i="14"/>
  <c r="E27" i="14"/>
  <c r="E29" i="14"/>
  <c r="E39" i="14"/>
  <c r="E41" i="14"/>
  <c r="E43" i="14"/>
  <c r="E45" i="14"/>
  <c r="E47" i="14"/>
  <c r="E49" i="14"/>
  <c r="E51" i="14"/>
  <c r="E53" i="14"/>
  <c r="E55" i="14"/>
  <c r="E57" i="14"/>
  <c r="E18" i="14"/>
  <c r="E34" i="14"/>
  <c r="E30" i="14"/>
  <c r="E8" i="14"/>
  <c r="E10" i="14"/>
  <c r="E6" i="14"/>
  <c r="E13" i="14"/>
  <c r="E4" i="14"/>
  <c r="F4" i="14" s="1"/>
  <c r="E5" i="14"/>
  <c r="E14" i="14"/>
  <c r="E12" i="14"/>
  <c r="E63" i="14"/>
  <c r="E59" i="14"/>
  <c r="E60" i="14"/>
  <c r="E61" i="14"/>
  <c r="D65" i="14"/>
  <c r="C62" i="17" l="1"/>
  <c r="D61" i="17"/>
  <c r="E61" i="17" s="1"/>
  <c r="F61" i="17" s="1"/>
  <c r="A63" i="17"/>
  <c r="F5" i="14"/>
  <c r="F6" i="14" s="1"/>
  <c r="F7" i="14" s="1"/>
  <c r="F8" i="14" s="1"/>
  <c r="F9" i="14" s="1"/>
  <c r="F10" i="14" s="1"/>
  <c r="F11" i="14" s="1"/>
  <c r="F12" i="14" s="1"/>
  <c r="F13" i="14" s="1"/>
  <c r="F14" i="14" s="1"/>
  <c r="F15" i="14"/>
  <c r="F16" i="14" s="1"/>
  <c r="F17" i="14" s="1"/>
  <c r="F18" i="14" s="1"/>
  <c r="F19" i="14" s="1"/>
  <c r="F20" i="14" s="1"/>
  <c r="F21" i="14" s="1"/>
  <c r="F22" i="14" s="1"/>
  <c r="F23" i="14" s="1"/>
  <c r="F24" i="14" s="1"/>
  <c r="F25" i="14" s="1"/>
  <c r="F26" i="14" s="1"/>
  <c r="F27" i="14" s="1"/>
  <c r="F28" i="14" s="1"/>
  <c r="F29" i="14" s="1"/>
  <c r="F30" i="14" s="1"/>
  <c r="F31" i="14" s="1"/>
  <c r="F32" i="14" s="1"/>
  <c r="F33" i="14" s="1"/>
  <c r="F34" i="14" s="1"/>
  <c r="F35" i="14" s="1"/>
  <c r="F36" i="14" s="1"/>
  <c r="F37" i="14" s="1"/>
  <c r="F38" i="14" s="1"/>
  <c r="F39" i="14" s="1"/>
  <c r="F40" i="14" s="1"/>
  <c r="F41" i="14" s="1"/>
  <c r="F42" i="14" s="1"/>
  <c r="F43" i="14" s="1"/>
  <c r="F44" i="14" s="1"/>
  <c r="F45" i="14" s="1"/>
  <c r="F46" i="14" s="1"/>
  <c r="F47" i="14" s="1"/>
  <c r="F48" i="14" s="1"/>
  <c r="F49" i="14" s="1"/>
  <c r="F50" i="14" s="1"/>
  <c r="F51" i="14" s="1"/>
  <c r="F52" i="14" s="1"/>
  <c r="F53" i="14" s="1"/>
  <c r="F54" i="14" s="1"/>
  <c r="F55" i="14" s="1"/>
  <c r="F56" i="14" s="1"/>
  <c r="F57" i="14" s="1"/>
  <c r="F58" i="14" s="1"/>
  <c r="F59" i="14" s="1"/>
  <c r="F60" i="14" s="1"/>
  <c r="F61" i="14" s="1"/>
  <c r="C63" i="17" l="1"/>
  <c r="E63" i="17" s="1"/>
  <c r="D62" i="17"/>
  <c r="E62" i="17" s="1"/>
  <c r="F62" i="17" s="1"/>
  <c r="F63" i="17" s="1"/>
  <c r="F64" i="17" s="1"/>
  <c r="F65" i="17" s="1"/>
  <c r="D63" i="17"/>
  <c r="F66" i="14"/>
  <c r="D66" i="17" l="1"/>
  <c r="F66" i="17" s="1"/>
  <c r="F67" i="17" s="1"/>
</calcChain>
</file>

<file path=xl/sharedStrings.xml><?xml version="1.0" encoding="utf-8"?>
<sst xmlns="http://schemas.openxmlformats.org/spreadsheetml/2006/main" count="54" uniqueCount="26">
  <si>
    <t>Date</t>
  </si>
  <si>
    <t>CORRA (%)</t>
  </si>
  <si>
    <t>CORRA (decimal)</t>
  </si>
  <si>
    <t>Accumulated Days</t>
  </si>
  <si>
    <t>Cumulative Compounding</t>
  </si>
  <si>
    <t>Daily Factor
(1+(CORRA*Accumulated Days)/365)</t>
  </si>
  <si>
    <t>Day Count:</t>
  </si>
  <si>
    <t>Reference Quarter Rate ("R"):</t>
  </si>
  <si>
    <t>Final Settlement Price (100 - R):</t>
  </si>
  <si>
    <t>The initiative described in this document is presented to you for information purposes only and shall not be considered as a final determination by Bourse de Montréal Inc. (the “Bourse” or “MX”) and the Canadian Derivatives Clearing Corporation (“CDCC”) of any aspect of the initiative. The statements made in this document and any ideas or concepts introduced or explained hereunder are subject to change at any time, at the discretion of the Bourse and/or CDCC. Please note that the initiative is also subject to the approval of the Bourse’s board of directors, CDCC’s board of directors and of all governmental and regulatory authorities having jurisdiction over the Bourse and/or CDCC. The content of this document does not prevail over the Rules of the Bourse or of CDCC or any other applicable regulation.</t>
  </si>
  <si>
    <r>
      <t xml:space="preserve">Final Settlement Price: 
</t>
    </r>
    <r>
      <rPr>
        <sz val="10"/>
        <rFont val="Arial"/>
        <family val="2"/>
      </rPr>
      <t xml:space="preserve">For a contract for a given delivery month, the Final Settlement Price shall be </t>
    </r>
    <r>
      <rPr>
        <b/>
        <sz val="10"/>
        <rFont val="Arial"/>
        <family val="2"/>
      </rPr>
      <t>100 minus the compounded daily CORRA value during the contract Reference Quarter (“R”)</t>
    </r>
    <r>
      <rPr>
        <sz val="10"/>
        <rFont val="Arial"/>
        <family val="2"/>
      </rPr>
      <t>. 
Weekend and holiday rates are considered to be the rate applicable on the previous business day for which a rate was reported. For example, Friday’s rate is used for Saturday and Sunday rates. Holidays are determined based on Canadian Banks holiday (Toronto) calendar. The value of R is rounded to the nearest 1/10th of one basis point (or 0.001 Index points). In the case a decimal fraction ends with 0.0005 or higher, the value shall be rounded up. The final settlement price is determined on the first business day following the last day of trading. 
*The value of R will be rounded to 1/100th of one basis point (0.0001) when the minimum price fluctuation of the nearest quarterly contract will change to 0.0025 = C$6.25. In that case, a decimal fraction ending with 0.00005 or higher will be rounded up.  The Bourse expects to make that change in the coming months.</t>
    </r>
  </si>
  <si>
    <t>Three-Month CORRA Futures - June 2020</t>
  </si>
  <si>
    <t>Canadian Overnight Repo Rate Average (CORRA) (%)</t>
  </si>
  <si>
    <t xml:space="preserve"> Bank holiday</t>
  </si>
  <si>
    <t xml:space="preserve">Source: Bank of Canada </t>
  </si>
  <si>
    <t>Reference Quarter begins (June 2020 IMM Wednesday)</t>
  </si>
  <si>
    <t>Reference Quarter ends (Tuesday before September 2020 IMM Wednesday)</t>
  </si>
  <si>
    <t>Bank Holiday</t>
  </si>
  <si>
    <t>Three-Month CORRA Futures - September 2020</t>
  </si>
  <si>
    <t>Reference Quarter begins (September 2020 IMM Wednesday)</t>
  </si>
  <si>
    <t>Reference Quarter ends (Tuesday before Decembre 2020 IMM Wednesday)</t>
  </si>
  <si>
    <r>
      <t xml:space="preserve">Final Settlement Price: 
</t>
    </r>
    <r>
      <rPr>
        <sz val="10"/>
        <rFont val="Arial"/>
        <family val="2"/>
      </rPr>
      <t xml:space="preserve">For a contract for a given delivery month, the Final Settlement Price shall be </t>
    </r>
    <r>
      <rPr>
        <b/>
        <sz val="10"/>
        <rFont val="Arial"/>
        <family val="2"/>
      </rPr>
      <t>100 minus the compounded daily CORRA value during the contract Reference Quarter (“R”)</t>
    </r>
    <r>
      <rPr>
        <sz val="10"/>
        <rFont val="Arial"/>
        <family val="2"/>
      </rPr>
      <t>. 
Weekend and holiday rates are considered to be the rate applicable on the previous business day for which a rate was reported. For example, Friday’s rate is used for Saturday and Sunday rates. Holidays are determined based on Canadian Banks holiday (Toronto) calendar. The value of R is rounded to the nearest 1/10th of one basis point (or 0.001 Index points). In the case a decimal fraction ends with 0.0005 or higher, the value shall be rounded up. The final settlement price is determined on the first business day following the last day of trading. 
*The value of R will be rounded to 1/100th of one basis point (0.0001) when the minimum price fluctuation of the nearest quarterly contract will change to 0.0025 = C$6.25. In that case, a decimal fraction ending with 0.00005 or higher will be rounded up. The Bourse expects to make that change in the coming months.</t>
    </r>
  </si>
  <si>
    <t>Three-Month CORRA Futures - December 2020</t>
  </si>
  <si>
    <t>Reference Quarter begins (December 2020 IMM Wednesday)</t>
  </si>
  <si>
    <t>Reference Quarter ends (Tuesday before March 2021 IMM Wednesday)</t>
  </si>
  <si>
    <t>Bank holiday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</si>
</sst>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 #,##0.00_)\ &quot;$&quot;_ ;_ * \(#,##0.00\)\ &quot;$&quot;_ ;_ * &quot;-&quot;??_)\ &quot;$&quot;_ ;_ @_ "/>
    <numFmt numFmtId="164" formatCode="0.0000"/>
    <numFmt numFmtId="165" formatCode="0.00000000"/>
    <numFmt numFmtId="166" formatCode="0.000"/>
    <numFmt numFmtId="167" formatCode="_ * #,##0_)\ &quot;$&quot;_ ;_ * \(#,##0\)\ &quot;$&quot;_ ;_ * &quot;-&quot;??_)\ &quot;$&quot;_ ;_ @_ "/>
  </numFmts>
  <fonts count="6"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b/>
      <sz val="10"/>
      <name val="Arial"/>
      <family val="2"/>
    </font>
    <font>
      <b/>
      <sz val="12"/>
      <color rgb="FF0FE1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4">
    <xf numFmtId="0" fontId="0" fillId="0" borderId="0"/>
    <xf numFmtId="0" fontId="2" fillId="0" borderId="0"/>
    <xf numFmtId="9" fontId="3" fillId="0" borderId="0" applyFont="0" applyFill="0" applyBorder="0" applyAlignment="0" applyProtection="0"/>
    <xf numFmtId="44" fontId="3" fillId="0" borderId="0" applyFont="0" applyFill="0" applyBorder="0" applyAlignment="0" applyProtection="0"/>
  </cellStyleXfs>
  <cellXfs count="53">
    <xf numFmtId="0" fontId="0" fillId="0" borderId="0" xfId="0"/>
    <xf numFmtId="0" fontId="0" fillId="0" borderId="0" xfId="0" applyAlignment="1">
      <alignment horizontal="center"/>
    </xf>
    <xf numFmtId="0" fontId="1" fillId="2" borderId="3" xfId="0" applyFont="1" applyFill="1" applyBorder="1" applyAlignment="1">
      <alignment horizontal="center"/>
    </xf>
    <xf numFmtId="0" fontId="0" fillId="0" borderId="0" xfId="0" applyBorder="1" applyAlignment="1">
      <alignment horizontal="center" vertical="center"/>
    </xf>
    <xf numFmtId="0" fontId="0" fillId="0" borderId="0" xfId="0" applyBorder="1" applyAlignment="1">
      <alignment horizontal="center"/>
    </xf>
    <xf numFmtId="0" fontId="0" fillId="0" borderId="13" xfId="0" applyBorder="1" applyAlignment="1">
      <alignment horizontal="center" vertical="center"/>
    </xf>
    <xf numFmtId="165" fontId="0" fillId="0" borderId="14" xfId="0" applyNumberFormat="1" applyFill="1" applyBorder="1" applyAlignment="1">
      <alignment horizontal="center" vertical="center"/>
    </xf>
    <xf numFmtId="14" fontId="0" fillId="0" borderId="9" xfId="0" applyNumberFormat="1" applyBorder="1" applyAlignment="1">
      <alignment horizontal="center"/>
    </xf>
    <xf numFmtId="165" fontId="0" fillId="0" borderId="2" xfId="0" applyNumberFormat="1" applyFill="1" applyBorder="1" applyAlignment="1">
      <alignment horizontal="center" vertical="center"/>
    </xf>
    <xf numFmtId="0" fontId="0" fillId="0" borderId="16" xfId="0" applyBorder="1" applyAlignment="1">
      <alignment horizontal="center" vertical="center"/>
    </xf>
    <xf numFmtId="165" fontId="0" fillId="0" borderId="17" xfId="0" applyNumberFormat="1" applyFill="1" applyBorder="1" applyAlignment="1">
      <alignment horizontal="center" vertical="center"/>
    </xf>
    <xf numFmtId="164" fontId="1" fillId="2" borderId="3" xfId="0" applyNumberFormat="1" applyFont="1" applyFill="1" applyBorder="1" applyAlignment="1">
      <alignment horizontal="right"/>
    </xf>
    <xf numFmtId="0" fontId="1" fillId="2" borderId="5" xfId="0" applyFont="1" applyFill="1" applyBorder="1" applyAlignment="1">
      <alignment horizontal="right"/>
    </xf>
    <xf numFmtId="14" fontId="0" fillId="0" borderId="15" xfId="0" applyNumberFormat="1" applyBorder="1" applyAlignment="1">
      <alignment horizontal="center"/>
    </xf>
    <xf numFmtId="0" fontId="0" fillId="0" borderId="16" xfId="0" applyBorder="1" applyAlignment="1">
      <alignment horizontal="center"/>
    </xf>
    <xf numFmtId="0" fontId="0" fillId="0" borderId="0" xfId="0" applyAlignment="1">
      <alignment horizontal="left" vertical="center" wrapText="1"/>
    </xf>
    <xf numFmtId="0" fontId="1" fillId="2" borderId="1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9" xfId="0" applyFont="1" applyFill="1" applyBorder="1" applyAlignment="1">
      <alignment horizontal="center" vertical="center" wrapText="1"/>
    </xf>
    <xf numFmtId="10" fontId="2" fillId="0" borderId="0" xfId="2" applyNumberFormat="1" applyFont="1" applyAlignment="1">
      <alignment vertical="top" wrapText="1"/>
    </xf>
    <xf numFmtId="0" fontId="2" fillId="0" borderId="0" xfId="0" applyFont="1" applyAlignment="1">
      <alignment vertical="top" wrapText="1"/>
    </xf>
    <xf numFmtId="166" fontId="1" fillId="2" borderId="1" xfId="0" applyNumberFormat="1" applyFont="1" applyFill="1" applyBorder="1" applyAlignment="1">
      <alignment horizontal="center"/>
    </xf>
    <xf numFmtId="10" fontId="2" fillId="0" borderId="0" xfId="2" applyNumberFormat="1" applyFont="1" applyAlignment="1">
      <alignment horizontal="left" vertical="top" wrapText="1"/>
    </xf>
    <xf numFmtId="167" fontId="0" fillId="0" borderId="0" xfId="3" applyNumberFormat="1" applyFont="1"/>
    <xf numFmtId="14" fontId="0" fillId="0" borderId="0" xfId="0" applyNumberFormat="1" applyAlignment="1">
      <alignment horizontal="center"/>
    </xf>
    <xf numFmtId="14" fontId="0" fillId="0" borderId="12" xfId="0" applyNumberFormat="1" applyBorder="1" applyAlignment="1">
      <alignment horizontal="center"/>
    </xf>
    <xf numFmtId="166" fontId="1" fillId="2" borderId="3" xfId="0" applyNumberFormat="1" applyFont="1" applyFill="1" applyBorder="1" applyAlignment="1">
      <alignment horizontal="center"/>
    </xf>
    <xf numFmtId="10" fontId="2" fillId="0" borderId="0" xfId="2" applyNumberFormat="1" applyFont="1" applyAlignment="1">
      <alignment horizontal="left" vertical="top" wrapText="1"/>
    </xf>
    <xf numFmtId="10" fontId="2" fillId="0" borderId="0" xfId="2" applyNumberFormat="1" applyFont="1" applyAlignment="1">
      <alignment horizontal="left" vertical="top" wrapText="1"/>
    </xf>
    <xf numFmtId="2" fontId="0" fillId="0" borderId="0" xfId="0" applyNumberFormat="1" applyAlignment="1">
      <alignment horizontal="center"/>
    </xf>
    <xf numFmtId="2" fontId="0" fillId="0" borderId="20" xfId="0" applyNumberFormat="1" applyBorder="1" applyAlignment="1">
      <alignment horizontal="center" vertical="center"/>
    </xf>
    <xf numFmtId="0" fontId="0" fillId="0" borderId="20" xfId="0" applyBorder="1" applyAlignment="1">
      <alignment horizontal="center" vertical="center"/>
    </xf>
    <xf numFmtId="2" fontId="0" fillId="0" borderId="0" xfId="0" applyNumberFormat="1" applyBorder="1" applyAlignment="1">
      <alignment horizontal="center" vertical="center"/>
    </xf>
    <xf numFmtId="14" fontId="0" fillId="0" borderId="21" xfId="0" applyNumberFormat="1" applyBorder="1" applyAlignment="1">
      <alignment horizontal="center"/>
    </xf>
    <xf numFmtId="165" fontId="0" fillId="0" borderId="22" xfId="0" applyNumberFormat="1" applyFill="1" applyBorder="1" applyAlignment="1">
      <alignment horizontal="center" vertical="center"/>
    </xf>
    <xf numFmtId="2" fontId="0" fillId="0" borderId="16" xfId="0" applyNumberFormat="1" applyBorder="1" applyAlignment="1">
      <alignment horizontal="center" vertical="center"/>
    </xf>
    <xf numFmtId="14" fontId="0" fillId="0" borderId="23" xfId="0" applyNumberFormat="1" applyBorder="1" applyAlignment="1">
      <alignment horizontal="center"/>
    </xf>
    <xf numFmtId="165" fontId="0" fillId="0" borderId="24" xfId="0" applyNumberFormat="1" applyFill="1" applyBorder="1" applyAlignment="1">
      <alignment horizontal="center" vertical="center"/>
    </xf>
    <xf numFmtId="14" fontId="0" fillId="0" borderId="25" xfId="0" applyNumberFormat="1" applyBorder="1" applyAlignment="1">
      <alignment horizontal="center"/>
    </xf>
    <xf numFmtId="165" fontId="0" fillId="0" borderId="26" xfId="0" applyNumberFormat="1" applyFill="1" applyBorder="1" applyAlignment="1">
      <alignment horizontal="center" vertical="center"/>
    </xf>
    <xf numFmtId="14" fontId="0" fillId="0" borderId="10" xfId="0" applyNumberFormat="1" applyBorder="1" applyAlignment="1">
      <alignment horizontal="center"/>
    </xf>
    <xf numFmtId="2" fontId="0" fillId="0" borderId="27" xfId="0" applyNumberFormat="1" applyBorder="1" applyAlignment="1">
      <alignment horizontal="center" vertical="center"/>
    </xf>
    <xf numFmtId="0" fontId="0" fillId="0" borderId="27" xfId="0" applyBorder="1" applyAlignment="1">
      <alignment horizontal="center" vertical="center"/>
    </xf>
    <xf numFmtId="0" fontId="0" fillId="0" borderId="27" xfId="0" applyBorder="1" applyAlignment="1">
      <alignment horizontal="center"/>
    </xf>
    <xf numFmtId="165" fontId="0" fillId="0" borderId="11" xfId="0" applyNumberFormat="1" applyFill="1" applyBorder="1" applyAlignment="1">
      <alignment horizontal="center" vertical="center"/>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1" fillId="2" borderId="10" xfId="0" applyFont="1" applyFill="1" applyBorder="1" applyAlignment="1">
      <alignment horizontal="right"/>
    </xf>
    <xf numFmtId="0" fontId="1" fillId="2" borderId="11" xfId="0" applyFont="1" applyFill="1" applyBorder="1" applyAlignment="1">
      <alignment horizontal="right"/>
    </xf>
    <xf numFmtId="10" fontId="4" fillId="0" borderId="0" xfId="2" applyNumberFormat="1" applyFont="1" applyAlignment="1">
      <alignment horizontal="left" vertical="top" wrapText="1"/>
    </xf>
    <xf numFmtId="10" fontId="2" fillId="0" borderId="0" xfId="2" applyNumberFormat="1" applyFont="1" applyAlignment="1">
      <alignment horizontal="left" vertical="top" wrapText="1"/>
    </xf>
    <xf numFmtId="0" fontId="2" fillId="0" borderId="0" xfId="0" applyFont="1" applyAlignment="1">
      <alignment horizontal="left" vertical="top" wrapText="1"/>
    </xf>
  </cellXfs>
  <cellStyles count="4">
    <cellStyle name="Currency" xfId="3" builtinId="4"/>
    <cellStyle name="Normal" xfId="0" builtinId="0"/>
    <cellStyle name="Normal 2" xfId="1"/>
    <cellStyle name="Percent" xfId="2" builtinId="5"/>
  </cellStyles>
  <dxfs count="0"/>
  <tableStyles count="0" defaultTableStyle="TableStyleMedium2" defaultPivotStyle="PivotStyleLight16"/>
  <colors>
    <mruColors>
      <color rgb="FF0FE1E1"/>
      <color rgb="FF15C8DB"/>
      <color rgb="FF07E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showGridLines="0" topLeftCell="A28" zoomScaleNormal="100" workbookViewId="0">
      <selection activeCell="D21" sqref="D21"/>
    </sheetView>
  </sheetViews>
  <sheetFormatPr defaultRowHeight="15" x14ac:dyDescent="0.25"/>
  <cols>
    <col min="1" max="1" width="16.7109375" customWidth="1"/>
    <col min="2" max="3" width="18" customWidth="1"/>
    <col min="4" max="4" width="12.85546875" customWidth="1"/>
    <col min="5" max="5" width="34.28515625" customWidth="1"/>
    <col min="6" max="6" width="27.42578125" bestFit="1" customWidth="1"/>
    <col min="7" max="7" width="72.42578125" customWidth="1"/>
  </cols>
  <sheetData>
    <row r="1" spans="1:7" ht="16.5" thickBot="1" x14ac:dyDescent="0.3">
      <c r="A1" s="45" t="s">
        <v>11</v>
      </c>
      <c r="B1" s="46"/>
      <c r="C1" s="46"/>
      <c r="D1" s="46"/>
      <c r="E1" s="46"/>
      <c r="F1" s="47"/>
    </row>
    <row r="2" spans="1:7" ht="30.75" thickBot="1" x14ac:dyDescent="0.3">
      <c r="A2" s="16" t="s">
        <v>0</v>
      </c>
      <c r="B2" s="17" t="s">
        <v>1</v>
      </c>
      <c r="C2" s="17" t="s">
        <v>2</v>
      </c>
      <c r="D2" s="17" t="s">
        <v>3</v>
      </c>
      <c r="E2" s="17" t="s">
        <v>5</v>
      </c>
      <c r="F2" s="18" t="s">
        <v>4</v>
      </c>
      <c r="G2" s="1"/>
    </row>
    <row r="3" spans="1:7" x14ac:dyDescent="0.25">
      <c r="A3" s="25">
        <v>43999</v>
      </c>
      <c r="B3" s="5">
        <f>VLOOKUP(A3,CORRA_value!$A$4:$B$68,2,0)</f>
        <v>0.24</v>
      </c>
      <c r="C3" s="5">
        <f>B3/100</f>
        <v>2.3999999999999998E-3</v>
      </c>
      <c r="D3" s="5">
        <v>1</v>
      </c>
      <c r="E3" s="5">
        <f>(1+(C3*D3)/365)</f>
        <v>1.0000065753424658</v>
      </c>
      <c r="F3" s="6">
        <f>E3</f>
        <v>1.0000065753424658</v>
      </c>
      <c r="G3" s="15" t="s">
        <v>15</v>
      </c>
    </row>
    <row r="4" spans="1:7" x14ac:dyDescent="0.25">
      <c r="A4" s="7">
        <v>44000</v>
      </c>
      <c r="B4" s="3">
        <f>VLOOKUP(A4,CORRA_value!$A$4:$B$68,2,0)</f>
        <v>0.23</v>
      </c>
      <c r="C4" s="3">
        <f>B4/100</f>
        <v>2.3E-3</v>
      </c>
      <c r="D4" s="4">
        <f>(A5-A4)</f>
        <v>1</v>
      </c>
      <c r="E4" s="3">
        <f>(1+(C4*D4)/365)</f>
        <v>1.000006301369863</v>
      </c>
      <c r="F4" s="8">
        <f>F3*E4</f>
        <v>1.0000128767537626</v>
      </c>
      <c r="G4" s="1"/>
    </row>
    <row r="5" spans="1:7" x14ac:dyDescent="0.25">
      <c r="A5" s="7">
        <v>44001</v>
      </c>
      <c r="B5" s="3">
        <f>VLOOKUP(A5,CORRA_value!$A$4:$B$68,2,0)</f>
        <v>0.25</v>
      </c>
      <c r="C5" s="3">
        <f t="shared" ref="C5:C64" si="0">B5/100</f>
        <v>2.5000000000000001E-3</v>
      </c>
      <c r="D5" s="4">
        <f>(A6-A5)</f>
        <v>3</v>
      </c>
      <c r="E5" s="3">
        <f>(1+(C5*D5)/365)</f>
        <v>1.0000205479452056</v>
      </c>
      <c r="F5" s="8">
        <f>F4*E5</f>
        <v>1.000033424963559</v>
      </c>
      <c r="G5" s="1"/>
    </row>
    <row r="6" spans="1:7" x14ac:dyDescent="0.25">
      <c r="A6" s="7">
        <v>44004</v>
      </c>
      <c r="B6" s="3">
        <f>VLOOKUP(A6,CORRA_value!$A$4:$B$68,2,0)</f>
        <v>0.25</v>
      </c>
      <c r="C6" s="3">
        <f t="shared" si="0"/>
        <v>2.5000000000000001E-3</v>
      </c>
      <c r="D6" s="4">
        <f>(A7-A6)</f>
        <v>1</v>
      </c>
      <c r="E6" s="3">
        <f t="shared" ref="E6:E64" si="1">(1+(C6*D6)/365)</f>
        <v>1.0000068493150684</v>
      </c>
      <c r="F6" s="8">
        <f>F5*E6</f>
        <v>1.0000402745075656</v>
      </c>
      <c r="G6" s="1"/>
    </row>
    <row r="7" spans="1:7" x14ac:dyDescent="0.25">
      <c r="A7" s="7">
        <v>44005</v>
      </c>
      <c r="B7" s="3">
        <f>VLOOKUP(A7,CORRA_value!$A$4:$B$68,2,0)</f>
        <v>0.25</v>
      </c>
      <c r="C7" s="3">
        <f t="shared" si="0"/>
        <v>2.5000000000000001E-3</v>
      </c>
      <c r="D7" s="4">
        <f t="shared" ref="D7:D61" si="2">(A8-A7)</f>
        <v>1</v>
      </c>
      <c r="E7" s="3">
        <f t="shared" si="1"/>
        <v>1.0000068493150684</v>
      </c>
      <c r="F7" s="8">
        <f>F6*E7</f>
        <v>1.000047124098487</v>
      </c>
      <c r="G7" s="1"/>
    </row>
    <row r="8" spans="1:7" x14ac:dyDescent="0.25">
      <c r="A8" s="7">
        <v>44006</v>
      </c>
      <c r="B8" s="3">
        <f>VLOOKUP(A8,CORRA_value!$A$4:$B$68,2,0)</f>
        <v>0.25</v>
      </c>
      <c r="C8" s="3">
        <f t="shared" si="0"/>
        <v>2.5000000000000001E-3</v>
      </c>
      <c r="D8" s="4">
        <f t="shared" si="2"/>
        <v>1</v>
      </c>
      <c r="E8" s="3">
        <f t="shared" si="1"/>
        <v>1.0000068493150684</v>
      </c>
      <c r="F8" s="8">
        <f t="shared" ref="F8:F61" si="3">F7*E8</f>
        <v>1.0000539737363232</v>
      </c>
      <c r="G8" s="1"/>
    </row>
    <row r="9" spans="1:7" x14ac:dyDescent="0.25">
      <c r="A9" s="7">
        <v>44007</v>
      </c>
      <c r="B9" s="3">
        <f>VLOOKUP(A9,CORRA_value!$A$4:$B$68,2,0)</f>
        <v>0.25</v>
      </c>
      <c r="C9" s="3">
        <f t="shared" si="0"/>
        <v>2.5000000000000001E-3</v>
      </c>
      <c r="D9" s="4">
        <f t="shared" si="2"/>
        <v>1</v>
      </c>
      <c r="E9" s="3">
        <f t="shared" si="1"/>
        <v>1.0000068493150684</v>
      </c>
      <c r="F9" s="8">
        <f t="shared" si="3"/>
        <v>1.0000608234210748</v>
      </c>
      <c r="G9" s="1"/>
    </row>
    <row r="10" spans="1:7" x14ac:dyDescent="0.25">
      <c r="A10" s="7">
        <v>44008</v>
      </c>
      <c r="B10" s="3">
        <f>VLOOKUP(A10,CORRA_value!$A$4:$B$68,2,0)</f>
        <v>0.25</v>
      </c>
      <c r="C10" s="3">
        <f t="shared" si="0"/>
        <v>2.5000000000000001E-3</v>
      </c>
      <c r="D10" s="4">
        <f t="shared" si="2"/>
        <v>3</v>
      </c>
      <c r="E10" s="3">
        <f t="shared" si="1"/>
        <v>1.0000205479452056</v>
      </c>
      <c r="F10" s="8">
        <f t="shared" si="3"/>
        <v>1.0000813726160767</v>
      </c>
      <c r="G10" s="1"/>
    </row>
    <row r="11" spans="1:7" x14ac:dyDescent="0.25">
      <c r="A11" s="7">
        <v>44011</v>
      </c>
      <c r="B11" s="3">
        <f>VLOOKUP(A11,CORRA_value!$A$4:$B$68,2,0)</f>
        <v>0.25</v>
      </c>
      <c r="C11" s="3">
        <f t="shared" si="0"/>
        <v>2.5000000000000001E-3</v>
      </c>
      <c r="D11" s="4">
        <f t="shared" si="2"/>
        <v>1</v>
      </c>
      <c r="E11" s="3">
        <f t="shared" si="1"/>
        <v>1.0000068493150684</v>
      </c>
      <c r="F11" s="8">
        <f t="shared" si="3"/>
        <v>1.0000882224884917</v>
      </c>
      <c r="G11" s="1"/>
    </row>
    <row r="12" spans="1:7" x14ac:dyDescent="0.25">
      <c r="A12" s="7">
        <v>44012</v>
      </c>
      <c r="B12" s="3">
        <f>VLOOKUP(A12,CORRA_value!$A$4:$B$68,2,0)</f>
        <v>0.25</v>
      </c>
      <c r="C12" s="3">
        <f t="shared" si="0"/>
        <v>2.5000000000000001E-3</v>
      </c>
      <c r="D12" s="4">
        <f>(A13-A12)</f>
        <v>2</v>
      </c>
      <c r="E12" s="3">
        <f t="shared" si="1"/>
        <v>1.0000136986301369</v>
      </c>
      <c r="F12" s="8">
        <f t="shared" si="3"/>
        <v>1.0001019223271559</v>
      </c>
      <c r="G12" s="1"/>
    </row>
    <row r="13" spans="1:7" x14ac:dyDescent="0.25">
      <c r="A13" s="7">
        <v>44014</v>
      </c>
      <c r="B13" s="3">
        <f>VLOOKUP(A13,CORRA_value!$A$4:$B$68,2,0)</f>
        <v>0.25</v>
      </c>
      <c r="C13" s="3">
        <f t="shared" si="0"/>
        <v>2.5000000000000001E-3</v>
      </c>
      <c r="D13" s="4">
        <f t="shared" si="2"/>
        <v>1</v>
      </c>
      <c r="E13" s="3">
        <f t="shared" si="1"/>
        <v>1.0000068493150684</v>
      </c>
      <c r="F13" s="8">
        <f t="shared" si="3"/>
        <v>1.0001087723403224</v>
      </c>
      <c r="G13" s="1"/>
    </row>
    <row r="14" spans="1:7" x14ac:dyDescent="0.25">
      <c r="A14" s="7">
        <v>44015</v>
      </c>
      <c r="B14" s="3">
        <f>VLOOKUP(A14,CORRA_value!$A$4:$B$68,2,0)</f>
        <v>0.22</v>
      </c>
      <c r="C14" s="3">
        <f t="shared" si="0"/>
        <v>2.2000000000000001E-3</v>
      </c>
      <c r="D14" s="4">
        <f t="shared" si="2"/>
        <v>3</v>
      </c>
      <c r="E14" s="3">
        <f t="shared" si="1"/>
        <v>1.0000180821917808</v>
      </c>
      <c r="F14" s="8">
        <f t="shared" si="3"/>
        <v>1.0001268564989454</v>
      </c>
      <c r="G14" s="1"/>
    </row>
    <row r="15" spans="1:7" x14ac:dyDescent="0.25">
      <c r="A15" s="7">
        <v>44018</v>
      </c>
      <c r="B15" s="3">
        <f>VLOOKUP(A15,CORRA_value!$A$4:$B$68,2,0)</f>
        <v>0.22</v>
      </c>
      <c r="C15" s="3">
        <f t="shared" si="0"/>
        <v>2.2000000000000001E-3</v>
      </c>
      <c r="D15" s="4">
        <f t="shared" si="2"/>
        <v>1</v>
      </c>
      <c r="E15" s="3">
        <f t="shared" si="1"/>
        <v>1.0000060273972602</v>
      </c>
      <c r="F15" s="8">
        <f t="shared" si="3"/>
        <v>1.0001328846608202</v>
      </c>
      <c r="G15" s="1"/>
    </row>
    <row r="16" spans="1:7" x14ac:dyDescent="0.25">
      <c r="A16" s="7">
        <v>44019</v>
      </c>
      <c r="B16" s="3">
        <f>VLOOKUP(A16,CORRA_value!$A$4:$B$68,2,0)</f>
        <v>0.25</v>
      </c>
      <c r="C16" s="3">
        <f t="shared" si="0"/>
        <v>2.5000000000000001E-3</v>
      </c>
      <c r="D16" s="4">
        <f t="shared" si="2"/>
        <v>1</v>
      </c>
      <c r="E16" s="3">
        <f t="shared" si="1"/>
        <v>1.0000068493150684</v>
      </c>
      <c r="F16" s="8">
        <f t="shared" si="3"/>
        <v>1.0001397348860575</v>
      </c>
      <c r="G16" s="1"/>
    </row>
    <row r="17" spans="1:7" x14ac:dyDescent="0.25">
      <c r="A17" s="7">
        <v>44020</v>
      </c>
      <c r="B17" s="3">
        <f>VLOOKUP(A17,CORRA_value!$A$4:$B$68,2,0)</f>
        <v>0.25</v>
      </c>
      <c r="C17" s="3">
        <f t="shared" si="0"/>
        <v>2.5000000000000001E-3</v>
      </c>
      <c r="D17" s="4">
        <f t="shared" si="2"/>
        <v>1</v>
      </c>
      <c r="E17" s="3">
        <f t="shared" si="1"/>
        <v>1.0000068493150684</v>
      </c>
      <c r="F17" s="8">
        <f t="shared" si="3"/>
        <v>1.0001465851582141</v>
      </c>
      <c r="G17" s="1"/>
    </row>
    <row r="18" spans="1:7" x14ac:dyDescent="0.25">
      <c r="A18" s="7">
        <v>44021</v>
      </c>
      <c r="B18" s="3">
        <f>VLOOKUP(A18,CORRA_value!$A$4:$B$68,2,0)</f>
        <v>0.25</v>
      </c>
      <c r="C18" s="3">
        <f t="shared" si="0"/>
        <v>2.5000000000000001E-3</v>
      </c>
      <c r="D18" s="4">
        <f t="shared" si="2"/>
        <v>1</v>
      </c>
      <c r="E18" s="3">
        <f t="shared" si="1"/>
        <v>1.0000068493150684</v>
      </c>
      <c r="F18" s="8">
        <f t="shared" si="3"/>
        <v>1.0001534354772905</v>
      </c>
      <c r="G18" s="1"/>
    </row>
    <row r="19" spans="1:7" x14ac:dyDescent="0.25">
      <c r="A19" s="7">
        <v>44022</v>
      </c>
      <c r="B19" s="3">
        <f>VLOOKUP(A19,CORRA_value!$A$4:$B$68,2,0)</f>
        <v>0.25</v>
      </c>
      <c r="C19" s="3">
        <f t="shared" si="0"/>
        <v>2.5000000000000001E-3</v>
      </c>
      <c r="D19" s="4">
        <f t="shared" si="2"/>
        <v>3</v>
      </c>
      <c r="E19" s="3">
        <f t="shared" si="1"/>
        <v>1.0000205479452056</v>
      </c>
      <c r="F19" s="8">
        <f t="shared" si="3"/>
        <v>1.0001739865752799</v>
      </c>
      <c r="G19" s="24"/>
    </row>
    <row r="20" spans="1:7" x14ac:dyDescent="0.25">
      <c r="A20" s="7">
        <v>44025</v>
      </c>
      <c r="B20" s="3">
        <f>VLOOKUP(A20,CORRA_value!$A$4:$B$68,2,0)</f>
        <v>0.23</v>
      </c>
      <c r="C20" s="3">
        <f t="shared" si="0"/>
        <v>2.3E-3</v>
      </c>
      <c r="D20" s="4">
        <f t="shared" si="2"/>
        <v>1</v>
      </c>
      <c r="E20" s="3">
        <f t="shared" si="1"/>
        <v>1.000006301369863</v>
      </c>
      <c r="F20" s="8">
        <f t="shared" si="3"/>
        <v>1.0001802890414966</v>
      </c>
      <c r="G20" s="1"/>
    </row>
    <row r="21" spans="1:7" x14ac:dyDescent="0.25">
      <c r="A21" s="7">
        <v>44026</v>
      </c>
      <c r="B21" s="3">
        <f>VLOOKUP(A21,CORRA_value!$A$4:$B$68,2,0)</f>
        <v>0.25</v>
      </c>
      <c r="C21" s="3">
        <f t="shared" si="0"/>
        <v>2.5000000000000001E-3</v>
      </c>
      <c r="D21" s="4">
        <f t="shared" si="2"/>
        <v>1</v>
      </c>
      <c r="E21" s="3">
        <f t="shared" si="1"/>
        <v>1.0000068493150684</v>
      </c>
      <c r="F21" s="8">
        <f t="shared" si="3"/>
        <v>1.0001871395914215</v>
      </c>
      <c r="G21" s="1"/>
    </row>
    <row r="22" spans="1:7" x14ac:dyDescent="0.25">
      <c r="A22" s="7">
        <v>44027</v>
      </c>
      <c r="B22" s="3">
        <f>VLOOKUP(A22,CORRA_value!$A$4:$B$68,2,0)</f>
        <v>0.25</v>
      </c>
      <c r="C22" s="3">
        <f t="shared" si="0"/>
        <v>2.5000000000000001E-3</v>
      </c>
      <c r="D22" s="4">
        <f t="shared" si="2"/>
        <v>1</v>
      </c>
      <c r="E22" s="3">
        <f t="shared" si="1"/>
        <v>1.0000068493150684</v>
      </c>
      <c r="F22" s="8">
        <f t="shared" si="3"/>
        <v>1.0001939901882679</v>
      </c>
      <c r="G22" s="1"/>
    </row>
    <row r="23" spans="1:7" x14ac:dyDescent="0.25">
      <c r="A23" s="7">
        <v>44028</v>
      </c>
      <c r="B23" s="3">
        <f>VLOOKUP(A23,CORRA_value!$A$4:$B$68,2,0)</f>
        <v>0.25</v>
      </c>
      <c r="C23" s="3">
        <f t="shared" si="0"/>
        <v>2.5000000000000001E-3</v>
      </c>
      <c r="D23" s="4">
        <f t="shared" si="2"/>
        <v>1</v>
      </c>
      <c r="E23" s="3">
        <f t="shared" si="1"/>
        <v>1.0000068493150684</v>
      </c>
      <c r="F23" s="8">
        <f t="shared" si="3"/>
        <v>1.0002008408320362</v>
      </c>
      <c r="G23" s="1"/>
    </row>
    <row r="24" spans="1:7" x14ac:dyDescent="0.25">
      <c r="A24" s="7">
        <v>44029</v>
      </c>
      <c r="B24" s="3">
        <f>VLOOKUP(A24,CORRA_value!$A$4:$B$68,2,0)</f>
        <v>0.25</v>
      </c>
      <c r="C24" s="3">
        <f t="shared" si="0"/>
        <v>2.5000000000000001E-3</v>
      </c>
      <c r="D24" s="4">
        <f t="shared" si="2"/>
        <v>3</v>
      </c>
      <c r="E24" s="3">
        <f t="shared" si="1"/>
        <v>1.0000205479452056</v>
      </c>
      <c r="F24" s="8">
        <f t="shared" si="3"/>
        <v>1.0002213929041082</v>
      </c>
      <c r="G24" s="1"/>
    </row>
    <row r="25" spans="1:7" x14ac:dyDescent="0.25">
      <c r="A25" s="7">
        <v>44032</v>
      </c>
      <c r="B25" s="3">
        <f>VLOOKUP(A25,CORRA_value!$A$4:$B$68,2,0)</f>
        <v>0.25</v>
      </c>
      <c r="C25" s="3">
        <f t="shared" si="0"/>
        <v>2.5000000000000001E-3</v>
      </c>
      <c r="D25" s="4">
        <f t="shared" si="2"/>
        <v>1</v>
      </c>
      <c r="E25" s="3">
        <f t="shared" si="1"/>
        <v>1.0000068493150684</v>
      </c>
      <c r="F25" s="8">
        <f t="shared" si="3"/>
        <v>1.0002282437355663</v>
      </c>
      <c r="G25" s="1"/>
    </row>
    <row r="26" spans="1:7" x14ac:dyDescent="0.25">
      <c r="A26" s="7">
        <v>44033</v>
      </c>
      <c r="B26" s="3">
        <f>VLOOKUP(A26,CORRA_value!$A$4:$B$68,2,0)</f>
        <v>0.25</v>
      </c>
      <c r="C26" s="3">
        <f t="shared" si="0"/>
        <v>2.5000000000000001E-3</v>
      </c>
      <c r="D26" s="4">
        <f t="shared" si="2"/>
        <v>1</v>
      </c>
      <c r="E26" s="3">
        <f t="shared" si="1"/>
        <v>1.0000068493150684</v>
      </c>
      <c r="F26" s="8">
        <f t="shared" si="3"/>
        <v>1.000235094613948</v>
      </c>
      <c r="G26" s="1"/>
    </row>
    <row r="27" spans="1:7" x14ac:dyDescent="0.25">
      <c r="A27" s="7">
        <v>44034</v>
      </c>
      <c r="B27" s="3">
        <f>VLOOKUP(A27,CORRA_value!$A$4:$B$68,2,0)</f>
        <v>0.25</v>
      </c>
      <c r="C27" s="3">
        <f t="shared" si="0"/>
        <v>2.5000000000000001E-3</v>
      </c>
      <c r="D27" s="4">
        <f t="shared" si="2"/>
        <v>1</v>
      </c>
      <c r="E27" s="3">
        <f t="shared" si="1"/>
        <v>1.0000068493150684</v>
      </c>
      <c r="F27" s="8">
        <f t="shared" si="3"/>
        <v>1.0002419455392535</v>
      </c>
      <c r="G27" s="1"/>
    </row>
    <row r="28" spans="1:7" x14ac:dyDescent="0.25">
      <c r="A28" s="7">
        <v>44035</v>
      </c>
      <c r="B28" s="3">
        <f>VLOOKUP(A28,CORRA_value!$A$4:$B$68,2,0)</f>
        <v>0.25</v>
      </c>
      <c r="C28" s="3">
        <f t="shared" si="0"/>
        <v>2.5000000000000001E-3</v>
      </c>
      <c r="D28" s="4">
        <f t="shared" si="2"/>
        <v>1</v>
      </c>
      <c r="E28" s="3">
        <f t="shared" si="1"/>
        <v>1.0000068493150684</v>
      </c>
      <c r="F28" s="8">
        <f t="shared" si="3"/>
        <v>1.0002487965114832</v>
      </c>
      <c r="G28" s="1"/>
    </row>
    <row r="29" spans="1:7" x14ac:dyDescent="0.25">
      <c r="A29" s="7">
        <v>44036</v>
      </c>
      <c r="B29" s="3">
        <f>VLOOKUP(A29,CORRA_value!$A$4:$B$68,2,0)</f>
        <v>0.25</v>
      </c>
      <c r="C29" s="3">
        <f t="shared" si="0"/>
        <v>2.5000000000000001E-3</v>
      </c>
      <c r="D29" s="4">
        <f t="shared" si="2"/>
        <v>3</v>
      </c>
      <c r="E29" s="3">
        <f t="shared" si="1"/>
        <v>1.0000205479452056</v>
      </c>
      <c r="F29" s="8">
        <f t="shared" si="3"/>
        <v>1.0002693495689459</v>
      </c>
      <c r="G29" s="1"/>
    </row>
    <row r="30" spans="1:7" x14ac:dyDescent="0.25">
      <c r="A30" s="7">
        <v>44039</v>
      </c>
      <c r="B30" s="3">
        <f>VLOOKUP(A30,CORRA_value!$A$4:$B$68,2,0)</f>
        <v>0.25</v>
      </c>
      <c r="C30" s="3">
        <f t="shared" si="0"/>
        <v>2.5000000000000001E-3</v>
      </c>
      <c r="D30" s="4">
        <f t="shared" si="2"/>
        <v>1</v>
      </c>
      <c r="E30" s="3">
        <f t="shared" si="1"/>
        <v>1.0000068493150684</v>
      </c>
      <c r="F30" s="8">
        <f t="shared" si="3"/>
        <v>1.0002762007288744</v>
      </c>
      <c r="G30" s="1"/>
    </row>
    <row r="31" spans="1:7" x14ac:dyDescent="0.25">
      <c r="A31" s="7">
        <v>44040</v>
      </c>
      <c r="B31" s="3">
        <f>VLOOKUP(A31,CORRA_value!$A$4:$B$68,2,0)</f>
        <v>0.25</v>
      </c>
      <c r="C31" s="3">
        <f t="shared" si="0"/>
        <v>2.5000000000000001E-3</v>
      </c>
      <c r="D31" s="4">
        <f t="shared" si="2"/>
        <v>1</v>
      </c>
      <c r="E31" s="3">
        <f t="shared" si="1"/>
        <v>1.0000068493150684</v>
      </c>
      <c r="F31" s="8">
        <f t="shared" si="3"/>
        <v>1.0002830519357286</v>
      </c>
      <c r="G31" s="1"/>
    </row>
    <row r="32" spans="1:7" x14ac:dyDescent="0.25">
      <c r="A32" s="7">
        <v>44041</v>
      </c>
      <c r="B32" s="3">
        <f>VLOOKUP(A32,CORRA_value!$A$4:$B$68,2,0)</f>
        <v>0.23</v>
      </c>
      <c r="C32" s="3">
        <f t="shared" si="0"/>
        <v>2.3E-3</v>
      </c>
      <c r="D32" s="4">
        <f t="shared" si="2"/>
        <v>1</v>
      </c>
      <c r="E32" s="3">
        <f t="shared" si="1"/>
        <v>1.000006301369863</v>
      </c>
      <c r="F32" s="8">
        <f t="shared" si="3"/>
        <v>1.0002893550892067</v>
      </c>
      <c r="G32" s="1"/>
    </row>
    <row r="33" spans="1:7" x14ac:dyDescent="0.25">
      <c r="A33" s="7">
        <v>44042</v>
      </c>
      <c r="B33" s="3">
        <f>VLOOKUP(A33,CORRA_value!$A$4:$B$68,2,0)</f>
        <v>0.23</v>
      </c>
      <c r="C33" s="3">
        <f t="shared" si="0"/>
        <v>2.3E-3</v>
      </c>
      <c r="D33" s="4">
        <f t="shared" si="2"/>
        <v>1</v>
      </c>
      <c r="E33" s="3">
        <f t="shared" si="1"/>
        <v>1.000006301369863</v>
      </c>
      <c r="F33" s="8">
        <f t="shared" si="3"/>
        <v>1.0002956582824032</v>
      </c>
      <c r="G33" s="1"/>
    </row>
    <row r="34" spans="1:7" x14ac:dyDescent="0.25">
      <c r="A34" s="7">
        <v>44043</v>
      </c>
      <c r="B34" s="3">
        <f>VLOOKUP(A34,CORRA_value!$A$4:$B$68,2,0)</f>
        <v>0.25</v>
      </c>
      <c r="C34" s="3">
        <f t="shared" si="0"/>
        <v>2.5000000000000001E-3</v>
      </c>
      <c r="D34" s="4">
        <f t="shared" si="2"/>
        <v>4</v>
      </c>
      <c r="E34" s="3">
        <f t="shared" si="1"/>
        <v>1.000027397260274</v>
      </c>
      <c r="F34" s="8">
        <f t="shared" si="3"/>
        <v>1.0003230636429041</v>
      </c>
      <c r="G34" s="1"/>
    </row>
    <row r="35" spans="1:7" x14ac:dyDescent="0.25">
      <c r="A35" s="7">
        <v>44047</v>
      </c>
      <c r="B35" s="3">
        <f>VLOOKUP(A35,CORRA_value!$A$4:$B$68,2,0)</f>
        <v>0.23</v>
      </c>
      <c r="C35" s="3">
        <f t="shared" si="0"/>
        <v>2.3E-3</v>
      </c>
      <c r="D35" s="4">
        <f t="shared" si="2"/>
        <v>1</v>
      </c>
      <c r="E35" s="3">
        <f t="shared" si="1"/>
        <v>1.000006301369863</v>
      </c>
      <c r="F35" s="8">
        <f t="shared" si="3"/>
        <v>1.0003293670485107</v>
      </c>
      <c r="G35" s="1"/>
    </row>
    <row r="36" spans="1:7" x14ac:dyDescent="0.25">
      <c r="A36" s="7">
        <v>44048</v>
      </c>
      <c r="B36" s="3">
        <f>VLOOKUP(A36,CORRA_value!$A$4:$B$68,2,0)</f>
        <v>0.23</v>
      </c>
      <c r="C36" s="3">
        <f t="shared" si="0"/>
        <v>2.3E-3</v>
      </c>
      <c r="D36" s="4">
        <f t="shared" si="2"/>
        <v>1</v>
      </c>
      <c r="E36" s="3">
        <f t="shared" si="1"/>
        <v>1.000006301369863</v>
      </c>
      <c r="F36" s="8">
        <f t="shared" si="3"/>
        <v>1.0003356704938373</v>
      </c>
      <c r="G36" s="1"/>
    </row>
    <row r="37" spans="1:7" x14ac:dyDescent="0.25">
      <c r="A37" s="7">
        <v>44049</v>
      </c>
      <c r="B37" s="3">
        <f>VLOOKUP(A37,CORRA_value!$A$4:$B$68,2,0)</f>
        <v>0.25</v>
      </c>
      <c r="C37" s="3">
        <f t="shared" si="0"/>
        <v>2.5000000000000001E-3</v>
      </c>
      <c r="D37" s="4">
        <f t="shared" si="2"/>
        <v>1</v>
      </c>
      <c r="E37" s="3">
        <f t="shared" si="1"/>
        <v>1.0000068493150684</v>
      </c>
      <c r="F37" s="8">
        <f t="shared" si="3"/>
        <v>1.0003425221080187</v>
      </c>
      <c r="G37" s="1"/>
    </row>
    <row r="38" spans="1:7" x14ac:dyDescent="0.25">
      <c r="A38" s="7">
        <v>44050</v>
      </c>
      <c r="B38" s="3">
        <f>VLOOKUP(A38,CORRA_value!$A$4:$B$68,2,0)</f>
        <v>0.23</v>
      </c>
      <c r="C38" s="3">
        <f t="shared" si="0"/>
        <v>2.3E-3</v>
      </c>
      <c r="D38" s="4">
        <f t="shared" si="2"/>
        <v>3</v>
      </c>
      <c r="E38" s="3">
        <f t="shared" si="1"/>
        <v>1.000018904109589</v>
      </c>
      <c r="F38" s="8">
        <f t="shared" si="3"/>
        <v>1.0003614326926831</v>
      </c>
      <c r="G38" s="1"/>
    </row>
    <row r="39" spans="1:7" x14ac:dyDescent="0.25">
      <c r="A39" s="7">
        <v>44053</v>
      </c>
      <c r="B39" s="3">
        <f>VLOOKUP(A39,CORRA_value!$A$4:$B$68,2,0)</f>
        <v>0.25</v>
      </c>
      <c r="C39" s="3">
        <f t="shared" si="0"/>
        <v>2.5000000000000001E-3</v>
      </c>
      <c r="D39" s="4">
        <f t="shared" si="2"/>
        <v>1</v>
      </c>
      <c r="E39" s="3">
        <f t="shared" si="1"/>
        <v>1.0000068493150684</v>
      </c>
      <c r="F39" s="8">
        <f t="shared" si="3"/>
        <v>1.0003682844833179</v>
      </c>
      <c r="G39" s="1"/>
    </row>
    <row r="40" spans="1:7" x14ac:dyDescent="0.25">
      <c r="A40" s="7">
        <v>44054</v>
      </c>
      <c r="B40" s="3">
        <f>VLOOKUP(A40,CORRA_value!$A$4:$B$68,2,0)</f>
        <v>0.23</v>
      </c>
      <c r="C40" s="3">
        <f t="shared" si="0"/>
        <v>2.3E-3</v>
      </c>
      <c r="D40" s="4">
        <f t="shared" si="2"/>
        <v>1</v>
      </c>
      <c r="E40" s="3">
        <f t="shared" si="1"/>
        <v>1.000006301369863</v>
      </c>
      <c r="F40" s="8">
        <f t="shared" si="3"/>
        <v>1.0003745881738777</v>
      </c>
      <c r="G40" s="1"/>
    </row>
    <row r="41" spans="1:7" x14ac:dyDescent="0.25">
      <c r="A41" s="7">
        <v>44055</v>
      </c>
      <c r="B41" s="3">
        <f>VLOOKUP(A41,CORRA_value!$A$4:$B$68,2,0)</f>
        <v>0.23</v>
      </c>
      <c r="C41" s="3">
        <f t="shared" si="0"/>
        <v>2.3E-3</v>
      </c>
      <c r="D41" s="4">
        <f t="shared" si="2"/>
        <v>1</v>
      </c>
      <c r="E41" s="3">
        <f t="shared" si="1"/>
        <v>1.000006301369863</v>
      </c>
      <c r="F41" s="8">
        <f t="shared" si="3"/>
        <v>1.0003808919041592</v>
      </c>
      <c r="G41" s="1"/>
    </row>
    <row r="42" spans="1:7" x14ac:dyDescent="0.25">
      <c r="A42" s="7">
        <v>44056</v>
      </c>
      <c r="B42" s="3">
        <f>VLOOKUP(A42,CORRA_value!$A$4:$B$68,2,0)</f>
        <v>0.23</v>
      </c>
      <c r="C42" s="3">
        <f t="shared" si="0"/>
        <v>2.3E-3</v>
      </c>
      <c r="D42" s="4">
        <f t="shared" si="2"/>
        <v>1</v>
      </c>
      <c r="E42" s="3">
        <f t="shared" si="1"/>
        <v>1.000006301369863</v>
      </c>
      <c r="F42" s="8">
        <f t="shared" si="3"/>
        <v>1.000387195674163</v>
      </c>
      <c r="G42" s="1"/>
    </row>
    <row r="43" spans="1:7" x14ac:dyDescent="0.25">
      <c r="A43" s="7">
        <v>44057</v>
      </c>
      <c r="B43" s="3">
        <f>VLOOKUP(A43,CORRA_value!$A$4:$B$68,2,0)</f>
        <v>0.23</v>
      </c>
      <c r="C43" s="3">
        <f t="shared" si="0"/>
        <v>2.3E-3</v>
      </c>
      <c r="D43" s="4">
        <f t="shared" si="2"/>
        <v>3</v>
      </c>
      <c r="E43" s="3">
        <f t="shared" si="1"/>
        <v>1.000018904109589</v>
      </c>
      <c r="F43" s="8">
        <f t="shared" si="3"/>
        <v>1.0004061071033414</v>
      </c>
      <c r="G43" s="1"/>
    </row>
    <row r="44" spans="1:7" x14ac:dyDescent="0.25">
      <c r="A44" s="7">
        <v>44060</v>
      </c>
      <c r="B44" s="3">
        <f>VLOOKUP(A44,CORRA_value!$A$4:$B$68,2,0)</f>
        <v>0.23</v>
      </c>
      <c r="C44" s="3">
        <f t="shared" si="0"/>
        <v>2.3E-3</v>
      </c>
      <c r="D44" s="4">
        <f t="shared" si="2"/>
        <v>1</v>
      </c>
      <c r="E44" s="3">
        <f t="shared" si="1"/>
        <v>1.000006301369863</v>
      </c>
      <c r="F44" s="8">
        <f t="shared" si="3"/>
        <v>1.0004124110322354</v>
      </c>
      <c r="G44" s="1"/>
    </row>
    <row r="45" spans="1:7" x14ac:dyDescent="0.25">
      <c r="A45" s="7">
        <v>44061</v>
      </c>
      <c r="B45" s="3">
        <f>VLOOKUP(A45,CORRA_value!$A$4:$B$68,2,0)</f>
        <v>0.23</v>
      </c>
      <c r="C45" s="3">
        <f t="shared" si="0"/>
        <v>2.3E-3</v>
      </c>
      <c r="D45" s="4">
        <f t="shared" si="2"/>
        <v>1</v>
      </c>
      <c r="E45" s="3">
        <f t="shared" si="1"/>
        <v>1.000006301369863</v>
      </c>
      <c r="F45" s="8">
        <f t="shared" si="3"/>
        <v>1.000418715000853</v>
      </c>
      <c r="G45" s="1"/>
    </row>
    <row r="46" spans="1:7" x14ac:dyDescent="0.25">
      <c r="A46" s="7">
        <v>44062</v>
      </c>
      <c r="B46" s="3">
        <f>VLOOKUP(A46,CORRA_value!$A$4:$B$68,2,0)</f>
        <v>0.25</v>
      </c>
      <c r="C46" s="3">
        <f t="shared" si="0"/>
        <v>2.5000000000000001E-3</v>
      </c>
      <c r="D46" s="4">
        <f t="shared" si="2"/>
        <v>1</v>
      </c>
      <c r="E46" s="3">
        <f t="shared" si="1"/>
        <v>1.0000068493150684</v>
      </c>
      <c r="F46" s="8">
        <f t="shared" si="3"/>
        <v>1.0004255671838325</v>
      </c>
      <c r="G46" s="1"/>
    </row>
    <row r="47" spans="1:7" x14ac:dyDescent="0.25">
      <c r="A47" s="7">
        <v>44063</v>
      </c>
      <c r="B47" s="3">
        <f>VLOOKUP(A47,CORRA_value!$A$4:$B$68,2,0)</f>
        <v>0.23</v>
      </c>
      <c r="C47" s="3">
        <f t="shared" si="0"/>
        <v>2.3E-3</v>
      </c>
      <c r="D47" s="4">
        <f t="shared" si="2"/>
        <v>1</v>
      </c>
      <c r="E47" s="3">
        <f t="shared" si="1"/>
        <v>1.000006301369863</v>
      </c>
      <c r="F47" s="8">
        <f>F46*E47</f>
        <v>1.0004318712353517</v>
      </c>
      <c r="G47" s="1"/>
    </row>
    <row r="48" spans="1:7" x14ac:dyDescent="0.25">
      <c r="A48" s="7">
        <v>44064</v>
      </c>
      <c r="B48" s="3">
        <f>VLOOKUP(A48,CORRA_value!$A$4:$B$68,2,0)</f>
        <v>0.23</v>
      </c>
      <c r="C48" s="3">
        <f t="shared" si="0"/>
        <v>2.3E-3</v>
      </c>
      <c r="D48" s="4">
        <f t="shared" si="2"/>
        <v>3</v>
      </c>
      <c r="E48" s="3">
        <f t="shared" si="1"/>
        <v>1.000018904109589</v>
      </c>
      <c r="F48" s="8">
        <f>F47*E48</f>
        <v>1.0004507835090819</v>
      </c>
      <c r="G48" s="1"/>
    </row>
    <row r="49" spans="1:7" x14ac:dyDescent="0.25">
      <c r="A49" s="7">
        <v>44067</v>
      </c>
      <c r="B49" s="3">
        <f>VLOOKUP(A49,CORRA_value!$A$4:$B$68,2,0)</f>
        <v>0.23</v>
      </c>
      <c r="C49" s="3">
        <f t="shared" si="0"/>
        <v>2.3E-3</v>
      </c>
      <c r="D49" s="4">
        <f t="shared" si="2"/>
        <v>1</v>
      </c>
      <c r="E49" s="3">
        <f t="shared" si="1"/>
        <v>1.000006301369863</v>
      </c>
      <c r="F49" s="8">
        <f>F48*E49</f>
        <v>1.0004570877194985</v>
      </c>
      <c r="G49" s="1"/>
    </row>
    <row r="50" spans="1:7" x14ac:dyDescent="0.25">
      <c r="A50" s="7">
        <v>44068</v>
      </c>
      <c r="B50" s="3">
        <f>VLOOKUP(A50,CORRA_value!$A$4:$B$68,2,0)</f>
        <v>0.23</v>
      </c>
      <c r="C50" s="3">
        <f t="shared" si="0"/>
        <v>2.3E-3</v>
      </c>
      <c r="D50" s="4">
        <f t="shared" si="2"/>
        <v>1</v>
      </c>
      <c r="E50" s="3">
        <f t="shared" si="1"/>
        <v>1.000006301369863</v>
      </c>
      <c r="F50" s="8">
        <f t="shared" si="3"/>
        <v>1.0004633919696402</v>
      </c>
      <c r="G50" s="1"/>
    </row>
    <row r="51" spans="1:7" x14ac:dyDescent="0.25">
      <c r="A51" s="7">
        <v>44069</v>
      </c>
      <c r="B51" s="3">
        <f>VLOOKUP(A51,CORRA_value!$A$4:$B$68,2,0)</f>
        <v>0.23</v>
      </c>
      <c r="C51" s="3">
        <f t="shared" si="0"/>
        <v>2.3E-3</v>
      </c>
      <c r="D51" s="4">
        <f t="shared" si="2"/>
        <v>1</v>
      </c>
      <c r="E51" s="3">
        <f t="shared" si="1"/>
        <v>1.000006301369863</v>
      </c>
      <c r="F51" s="8">
        <f t="shared" si="3"/>
        <v>1.0004696962595074</v>
      </c>
      <c r="G51" s="1"/>
    </row>
    <row r="52" spans="1:7" x14ac:dyDescent="0.25">
      <c r="A52" s="7">
        <v>44070</v>
      </c>
      <c r="B52" s="3">
        <f>VLOOKUP(A52,CORRA_value!$A$4:$B$68,2,0)</f>
        <v>0.25</v>
      </c>
      <c r="C52" s="3">
        <f t="shared" si="0"/>
        <v>2.5000000000000001E-3</v>
      </c>
      <c r="D52" s="4">
        <f t="shared" si="2"/>
        <v>1</v>
      </c>
      <c r="E52" s="3">
        <f t="shared" si="1"/>
        <v>1.0000068493150684</v>
      </c>
      <c r="F52" s="8">
        <f t="shared" si="3"/>
        <v>1.0004765487916736</v>
      </c>
      <c r="G52" s="1"/>
    </row>
    <row r="53" spans="1:7" x14ac:dyDescent="0.25">
      <c r="A53" s="7">
        <v>44071</v>
      </c>
      <c r="B53" s="3">
        <f>VLOOKUP(A53,CORRA_value!$A$4:$B$68,2,0)</f>
        <v>0.25</v>
      </c>
      <c r="C53" s="3">
        <f t="shared" si="0"/>
        <v>2.5000000000000001E-3</v>
      </c>
      <c r="D53" s="4">
        <f t="shared" si="2"/>
        <v>3</v>
      </c>
      <c r="E53" s="3">
        <f t="shared" si="1"/>
        <v>1.0000205479452056</v>
      </c>
      <c r="F53" s="8">
        <f t="shared" si="3"/>
        <v>1.0004971065289776</v>
      </c>
      <c r="G53" s="1"/>
    </row>
    <row r="54" spans="1:7" x14ac:dyDescent="0.25">
      <c r="A54" s="7">
        <v>44074</v>
      </c>
      <c r="B54" s="3">
        <f>VLOOKUP(A54,CORRA_value!$A$4:$B$68,2,0)</f>
        <v>0.25</v>
      </c>
      <c r="C54" s="3">
        <f t="shared" si="0"/>
        <v>2.5000000000000001E-3</v>
      </c>
      <c r="D54" s="4">
        <f t="shared" si="2"/>
        <v>1</v>
      </c>
      <c r="E54" s="3">
        <f t="shared" si="1"/>
        <v>1.0000068493150684</v>
      </c>
      <c r="F54" s="8">
        <f t="shared" si="3"/>
        <v>1.0005039592488854</v>
      </c>
      <c r="G54" s="1"/>
    </row>
    <row r="55" spans="1:7" x14ac:dyDescent="0.25">
      <c r="A55" s="7">
        <v>44075</v>
      </c>
      <c r="B55" s="3">
        <f>VLOOKUP(A55,CORRA_value!$A$4:$B$68,2,0)</f>
        <v>0.24</v>
      </c>
      <c r="C55" s="3">
        <f t="shared" si="0"/>
        <v>2.3999999999999998E-3</v>
      </c>
      <c r="D55" s="4">
        <f t="shared" si="2"/>
        <v>1</v>
      </c>
      <c r="E55" s="3">
        <f t="shared" si="1"/>
        <v>1.0000065753424658</v>
      </c>
      <c r="F55" s="8">
        <f t="shared" si="3"/>
        <v>1.0005105379050558</v>
      </c>
      <c r="G55" s="1"/>
    </row>
    <row r="56" spans="1:7" x14ac:dyDescent="0.25">
      <c r="A56" s="7">
        <v>44076</v>
      </c>
      <c r="B56" s="3">
        <f>VLOOKUP(A56,CORRA_value!$A$4:$B$68,2,0)</f>
        <v>0.25</v>
      </c>
      <c r="C56" s="3">
        <f t="shared" si="0"/>
        <v>2.5000000000000001E-3</v>
      </c>
      <c r="D56" s="4">
        <f t="shared" si="2"/>
        <v>1</v>
      </c>
      <c r="E56" s="3">
        <f t="shared" si="1"/>
        <v>1.0000068493150684</v>
      </c>
      <c r="F56" s="8">
        <f t="shared" si="3"/>
        <v>1.0005173907169593</v>
      </c>
      <c r="G56" s="1"/>
    </row>
    <row r="57" spans="1:7" x14ac:dyDescent="0.25">
      <c r="A57" s="7">
        <v>44077</v>
      </c>
      <c r="B57" s="3">
        <f>VLOOKUP(A57,CORRA_value!$A$4:$B$68,2,0)</f>
        <v>0.23</v>
      </c>
      <c r="C57" s="3">
        <f t="shared" si="0"/>
        <v>2.3E-3</v>
      </c>
      <c r="D57" s="4">
        <f t="shared" si="2"/>
        <v>1</v>
      </c>
      <c r="E57" s="3">
        <f t="shared" si="1"/>
        <v>1.000006301369863</v>
      </c>
      <c r="F57" s="8">
        <f t="shared" si="3"/>
        <v>1.0005236953470926</v>
      </c>
      <c r="G57" s="1"/>
    </row>
    <row r="58" spans="1:7" x14ac:dyDescent="0.25">
      <c r="A58" s="7">
        <v>44078</v>
      </c>
      <c r="B58" s="3">
        <f>VLOOKUP(A58,CORRA_value!$A$4:$B$68,2,0)</f>
        <v>0.25</v>
      </c>
      <c r="C58" s="3">
        <f>B58/100</f>
        <v>2.5000000000000001E-3</v>
      </c>
      <c r="D58" s="4">
        <f t="shared" si="2"/>
        <v>4</v>
      </c>
      <c r="E58" s="3">
        <f t="shared" si="1"/>
        <v>1.000027397260274</v>
      </c>
      <c r="F58" s="8">
        <f t="shared" si="3"/>
        <v>1.0005511069551845</v>
      </c>
      <c r="G58" s="1"/>
    </row>
    <row r="59" spans="1:7" x14ac:dyDescent="0.25">
      <c r="A59" s="7">
        <v>44082</v>
      </c>
      <c r="B59" s="3">
        <f>VLOOKUP(A59,CORRA_value!$A$4:$B$68,2,0)</f>
        <v>0.23</v>
      </c>
      <c r="C59" s="3">
        <f t="shared" si="0"/>
        <v>2.3E-3</v>
      </c>
      <c r="D59" s="4">
        <f>(A60-A59)</f>
        <v>1</v>
      </c>
      <c r="E59" s="3">
        <f t="shared" si="1"/>
        <v>1.000006301369863</v>
      </c>
      <c r="F59" s="8">
        <f t="shared" si="3"/>
        <v>1.0005574117977762</v>
      </c>
      <c r="G59" s="1"/>
    </row>
    <row r="60" spans="1:7" x14ac:dyDescent="0.25">
      <c r="A60" s="7">
        <v>44083</v>
      </c>
      <c r="B60" s="3">
        <f>VLOOKUP(A60,CORRA_value!$A$4:$B$68,2,0)</f>
        <v>0.23</v>
      </c>
      <c r="C60" s="3">
        <f t="shared" si="0"/>
        <v>2.3E-3</v>
      </c>
      <c r="D60" s="4">
        <f t="shared" si="2"/>
        <v>1</v>
      </c>
      <c r="E60" s="3">
        <f t="shared" si="1"/>
        <v>1.000006301369863</v>
      </c>
      <c r="F60" s="8">
        <f t="shared" si="3"/>
        <v>1.0005637166800971</v>
      </c>
    </row>
    <row r="61" spans="1:7" x14ac:dyDescent="0.25">
      <c r="A61" s="7">
        <v>44084</v>
      </c>
      <c r="B61" s="3">
        <f>VLOOKUP(A61,CORRA_value!$A$4:$B$68,2,0)</f>
        <v>0.23</v>
      </c>
      <c r="C61" s="3">
        <f t="shared" si="0"/>
        <v>2.3E-3</v>
      </c>
      <c r="D61" s="4">
        <f t="shared" si="2"/>
        <v>1</v>
      </c>
      <c r="E61" s="3">
        <f t="shared" si="1"/>
        <v>1.000006301369863</v>
      </c>
      <c r="F61" s="8">
        <f t="shared" si="3"/>
        <v>1.0005700216021474</v>
      </c>
    </row>
    <row r="62" spans="1:7" x14ac:dyDescent="0.25">
      <c r="A62" s="7">
        <v>44085</v>
      </c>
      <c r="B62" s="3">
        <f>VLOOKUP(A62,CORRA_value!$A$4:$B$68,2,0)</f>
        <v>0.23</v>
      </c>
      <c r="C62" s="3">
        <f t="shared" si="0"/>
        <v>2.3E-3</v>
      </c>
      <c r="D62" s="4">
        <f>(A63-A62)</f>
        <v>3</v>
      </c>
      <c r="E62" s="3">
        <f>(1+(C62*D62)/365)</f>
        <v>1.000018904109589</v>
      </c>
      <c r="F62" s="8">
        <f>F61*E62</f>
        <v>1.0005889364874871</v>
      </c>
    </row>
    <row r="63" spans="1:7" ht="15" customHeight="1" x14ac:dyDescent="0.25">
      <c r="A63" s="7">
        <v>44088</v>
      </c>
      <c r="B63" s="3">
        <f>VLOOKUP(A63,CORRA_value!$A$4:$B$68,2,0)</f>
        <v>0.23</v>
      </c>
      <c r="C63" s="3">
        <f t="shared" si="0"/>
        <v>2.3E-3</v>
      </c>
      <c r="D63" s="4">
        <f>(A64-A63)</f>
        <v>1</v>
      </c>
      <c r="E63" s="3">
        <f t="shared" si="1"/>
        <v>1.000006301369863</v>
      </c>
      <c r="F63" s="8">
        <f>F62*E63</f>
        <v>1.0005952415684567</v>
      </c>
    </row>
    <row r="64" spans="1:7" ht="15" customHeight="1" thickBot="1" x14ac:dyDescent="0.3">
      <c r="A64" s="13">
        <v>44089</v>
      </c>
      <c r="B64" s="9">
        <f>VLOOKUP(A64,CORRA_value!$A$4:$B$68,2,0)</f>
        <v>0.25</v>
      </c>
      <c r="C64" s="9">
        <f t="shared" si="0"/>
        <v>2.5000000000000001E-3</v>
      </c>
      <c r="D64" s="14">
        <v>1</v>
      </c>
      <c r="E64" s="9">
        <f t="shared" si="1"/>
        <v>1.0000068493150684</v>
      </c>
      <c r="F64" s="10">
        <f>F63*E64</f>
        <v>1.0006020949605221</v>
      </c>
      <c r="G64" s="15" t="s">
        <v>16</v>
      </c>
    </row>
    <row r="65" spans="1:7" x14ac:dyDescent="0.25">
      <c r="B65" s="48" t="s">
        <v>6</v>
      </c>
      <c r="C65" s="49"/>
      <c r="D65" s="2">
        <f>SUM(D3:D64)</f>
        <v>91</v>
      </c>
      <c r="E65" s="11" t="s">
        <v>7</v>
      </c>
      <c r="F65" s="26">
        <f>ROUND(((365/D65)*((F64-1)*100)),3)</f>
        <v>0.24099999999999999</v>
      </c>
    </row>
    <row r="66" spans="1:7" x14ac:dyDescent="0.25">
      <c r="E66" s="12" t="s">
        <v>8</v>
      </c>
      <c r="F66" s="21">
        <f>100-F65</f>
        <v>99.759</v>
      </c>
    </row>
    <row r="68" spans="1:7" ht="158.25" customHeight="1" x14ac:dyDescent="0.25">
      <c r="A68" s="50" t="s">
        <v>10</v>
      </c>
      <c r="B68" s="51"/>
      <c r="C68" s="51"/>
      <c r="D68" s="51"/>
      <c r="E68" s="51"/>
      <c r="F68" s="51"/>
      <c r="G68" s="19"/>
    </row>
    <row r="69" spans="1:7" x14ac:dyDescent="0.25">
      <c r="A69" s="22"/>
      <c r="B69" s="22"/>
      <c r="C69" s="22"/>
      <c r="D69" s="22"/>
      <c r="E69" s="22"/>
      <c r="F69" s="22"/>
      <c r="G69" s="22"/>
    </row>
    <row r="70" spans="1:7" ht="84" customHeight="1" x14ac:dyDescent="0.25">
      <c r="A70" s="52" t="s">
        <v>9</v>
      </c>
      <c r="B70" s="52"/>
      <c r="C70" s="52"/>
      <c r="D70" s="52"/>
      <c r="E70" s="52"/>
      <c r="F70" s="52"/>
      <c r="G70" s="20"/>
    </row>
    <row r="74" spans="1:7" x14ac:dyDescent="0.25">
      <c r="E74" s="23"/>
    </row>
    <row r="75" spans="1:7" x14ac:dyDescent="0.25">
      <c r="E75" s="23"/>
    </row>
  </sheetData>
  <mergeCells count="4">
    <mergeCell ref="A1:F1"/>
    <mergeCell ref="B65:C65"/>
    <mergeCell ref="A68:F68"/>
    <mergeCell ref="A70:F7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showGridLines="0" zoomScaleNormal="100" workbookViewId="0">
      <selection activeCell="F32" sqref="F32"/>
    </sheetView>
  </sheetViews>
  <sheetFormatPr defaultRowHeight="15" x14ac:dyDescent="0.25"/>
  <cols>
    <col min="1" max="1" width="16.7109375" customWidth="1"/>
    <col min="2" max="3" width="18" customWidth="1"/>
    <col min="4" max="4" width="12.85546875" customWidth="1"/>
    <col min="5" max="5" width="34.28515625" customWidth="1"/>
    <col min="6" max="6" width="27.42578125" bestFit="1" customWidth="1"/>
    <col min="7" max="7" width="72.42578125" customWidth="1"/>
  </cols>
  <sheetData>
    <row r="1" spans="1:7" ht="16.5" thickBot="1" x14ac:dyDescent="0.3">
      <c r="A1" s="45" t="s">
        <v>18</v>
      </c>
      <c r="B1" s="46"/>
      <c r="C1" s="46"/>
      <c r="D1" s="46"/>
      <c r="E1" s="46"/>
      <c r="F1" s="47"/>
    </row>
    <row r="2" spans="1:7" ht="30" x14ac:dyDescent="0.25">
      <c r="A2" s="16" t="s">
        <v>0</v>
      </c>
      <c r="B2" s="17" t="s">
        <v>1</v>
      </c>
      <c r="C2" s="17" t="s">
        <v>2</v>
      </c>
      <c r="D2" s="17" t="s">
        <v>3</v>
      </c>
      <c r="E2" s="17" t="s">
        <v>5</v>
      </c>
      <c r="F2" s="18" t="s">
        <v>4</v>
      </c>
      <c r="G2" s="1"/>
    </row>
    <row r="3" spans="1:7" x14ac:dyDescent="0.25">
      <c r="A3" s="33">
        <v>44090</v>
      </c>
      <c r="B3" s="30">
        <f>VLOOKUP(A3,CORRA_value!$A$4:$B$150,2,0)</f>
        <v>0.25</v>
      </c>
      <c r="C3" s="31">
        <f>B3/100</f>
        <v>2.5000000000000001E-3</v>
      </c>
      <c r="D3" s="31">
        <v>1</v>
      </c>
      <c r="E3" s="31">
        <f>(1+(C3*D3)/365)</f>
        <v>1.0000068493150684</v>
      </c>
      <c r="F3" s="34">
        <f>E3</f>
        <v>1.0000068493150684</v>
      </c>
      <c r="G3" s="15" t="s">
        <v>19</v>
      </c>
    </row>
    <row r="4" spans="1:7" x14ac:dyDescent="0.25">
      <c r="A4" s="7">
        <v>44091</v>
      </c>
      <c r="B4" s="32">
        <f>VLOOKUP(A4,CORRA_value!$A$4:$B$150,2,0)</f>
        <v>0.23</v>
      </c>
      <c r="C4" s="3">
        <f>B4/100</f>
        <v>2.3E-3</v>
      </c>
      <c r="D4" s="4">
        <f>(A5-A4)</f>
        <v>1</v>
      </c>
      <c r="E4" s="3">
        <f>(1+(C4*D4)/365)</f>
        <v>1.000006301369863</v>
      </c>
      <c r="F4" s="8">
        <f>F3*E4</f>
        <v>1.0000131507280916</v>
      </c>
      <c r="G4" s="1"/>
    </row>
    <row r="5" spans="1:7" x14ac:dyDescent="0.25">
      <c r="A5" s="7">
        <v>44092</v>
      </c>
      <c r="B5" s="32">
        <f>VLOOKUP(A5,CORRA_value!$A$4:$B$150,2,0)</f>
        <v>0.23</v>
      </c>
      <c r="C5" s="3">
        <f t="shared" ref="C5:C65" si="0">B5/100</f>
        <v>2.3E-3</v>
      </c>
      <c r="D5" s="4">
        <f>(A6-A5)</f>
        <v>3</v>
      </c>
      <c r="E5" s="3">
        <f>(1+(C5*D5)/365)</f>
        <v>1.000018904109589</v>
      </c>
      <c r="F5" s="8">
        <f>F4*E5</f>
        <v>1.0000320550862836</v>
      </c>
      <c r="G5" s="1"/>
    </row>
    <row r="6" spans="1:7" x14ac:dyDescent="0.25">
      <c r="A6" s="7">
        <v>44095</v>
      </c>
      <c r="B6" s="32">
        <f>VLOOKUP(A6,CORRA_value!$A$4:$B$150,2,0)</f>
        <v>0.23</v>
      </c>
      <c r="C6" s="3">
        <f t="shared" si="0"/>
        <v>2.3E-3</v>
      </c>
      <c r="D6" s="4">
        <f>(A7-A6)</f>
        <v>1</v>
      </c>
      <c r="E6" s="3">
        <f t="shared" ref="E6:E65" si="1">(1+(C6*D6)/365)</f>
        <v>1.000006301369863</v>
      </c>
      <c r="F6" s="8">
        <f>F5*E6</f>
        <v>1.0000383566581375</v>
      </c>
      <c r="G6" s="1"/>
    </row>
    <row r="7" spans="1:7" x14ac:dyDescent="0.25">
      <c r="A7" s="7">
        <v>44096</v>
      </c>
      <c r="B7" s="32">
        <f>VLOOKUP(A7,CORRA_value!$A$4:$B$150,2,0)</f>
        <v>0.23</v>
      </c>
      <c r="C7" s="3">
        <f t="shared" si="0"/>
        <v>2.3E-3</v>
      </c>
      <c r="D7" s="4">
        <f t="shared" ref="D7:D64" si="2">(A8-A7)</f>
        <v>1</v>
      </c>
      <c r="E7" s="3">
        <f t="shared" si="1"/>
        <v>1.000006301369863</v>
      </c>
      <c r="F7" s="8">
        <f>F6*E7</f>
        <v>1.0000446582697</v>
      </c>
      <c r="G7" s="1"/>
    </row>
    <row r="8" spans="1:7" x14ac:dyDescent="0.25">
      <c r="A8" s="7">
        <v>44097</v>
      </c>
      <c r="B8" s="32">
        <f>VLOOKUP(A8,CORRA_value!$A$4:$B$150,2,0)</f>
        <v>0.25</v>
      </c>
      <c r="C8" s="3">
        <f t="shared" si="0"/>
        <v>2.5000000000000001E-3</v>
      </c>
      <c r="D8" s="4">
        <f t="shared" si="2"/>
        <v>1</v>
      </c>
      <c r="E8" s="3">
        <f t="shared" si="1"/>
        <v>1.0000068493150684</v>
      </c>
      <c r="F8" s="8">
        <f t="shared" ref="F8:F65" si="3">F7*E8</f>
        <v>1.0000515078906471</v>
      </c>
      <c r="G8" s="1"/>
    </row>
    <row r="9" spans="1:7" x14ac:dyDescent="0.25">
      <c r="A9" s="7">
        <v>44098</v>
      </c>
      <c r="B9" s="32">
        <f>VLOOKUP(A9,CORRA_value!$A$4:$B$150,2,0)</f>
        <v>0.25</v>
      </c>
      <c r="C9" s="3">
        <f t="shared" si="0"/>
        <v>2.5000000000000001E-3</v>
      </c>
      <c r="D9" s="4">
        <f t="shared" si="2"/>
        <v>1</v>
      </c>
      <c r="E9" s="3">
        <f t="shared" si="1"/>
        <v>1.0000068493150684</v>
      </c>
      <c r="F9" s="8">
        <f t="shared" si="3"/>
        <v>1.0000583575585094</v>
      </c>
      <c r="G9" s="1"/>
    </row>
    <row r="10" spans="1:7" x14ac:dyDescent="0.25">
      <c r="A10" s="7">
        <v>44099</v>
      </c>
      <c r="B10" s="32">
        <f>VLOOKUP(A10,CORRA_value!$A$4:$B$150,2,0)</f>
        <v>0.25</v>
      </c>
      <c r="C10" s="3">
        <f t="shared" si="0"/>
        <v>2.5000000000000001E-3</v>
      </c>
      <c r="D10" s="4">
        <f t="shared" si="2"/>
        <v>3</v>
      </c>
      <c r="E10" s="3">
        <f t="shared" si="1"/>
        <v>1.0000205479452056</v>
      </c>
      <c r="F10" s="8">
        <f t="shared" si="3"/>
        <v>1.0000789067028428</v>
      </c>
      <c r="G10" s="1"/>
    </row>
    <row r="11" spans="1:7" x14ac:dyDescent="0.25">
      <c r="A11" s="7">
        <v>44102</v>
      </c>
      <c r="B11" s="32">
        <f>VLOOKUP(A11,CORRA_value!$A$4:$B$150,2,0)</f>
        <v>0.22</v>
      </c>
      <c r="C11" s="3">
        <f t="shared" si="0"/>
        <v>2.2000000000000001E-3</v>
      </c>
      <c r="D11" s="4">
        <f t="shared" si="2"/>
        <v>1</v>
      </c>
      <c r="E11" s="3">
        <f t="shared" si="1"/>
        <v>1.0000060273972602</v>
      </c>
      <c r="F11" s="8">
        <f t="shared" si="3"/>
        <v>1.000084934575705</v>
      </c>
      <c r="G11" s="1"/>
    </row>
    <row r="12" spans="1:7" x14ac:dyDescent="0.25">
      <c r="A12" s="7">
        <v>44103</v>
      </c>
      <c r="B12" s="32">
        <f>VLOOKUP(A12,CORRA_value!$A$4:$B$150,2,0)</f>
        <v>0.23</v>
      </c>
      <c r="C12" s="3">
        <f t="shared" si="0"/>
        <v>2.3E-3</v>
      </c>
      <c r="D12" s="4">
        <f t="shared" si="2"/>
        <v>1</v>
      </c>
      <c r="E12" s="3">
        <f t="shared" si="1"/>
        <v>1.000006301369863</v>
      </c>
      <c r="F12" s="8">
        <f t="shared" si="3"/>
        <v>1.0000912364807721</v>
      </c>
      <c r="G12" s="1"/>
    </row>
    <row r="13" spans="1:7" x14ac:dyDescent="0.25">
      <c r="A13" s="7">
        <v>44104</v>
      </c>
      <c r="B13" s="32">
        <f>VLOOKUP(A13,CORRA_value!$A$4:$B$150,2,0)</f>
        <v>0.21</v>
      </c>
      <c r="C13" s="3">
        <f t="shared" si="0"/>
        <v>2.0999999999999999E-3</v>
      </c>
      <c r="D13" s="4">
        <f t="shared" si="2"/>
        <v>1</v>
      </c>
      <c r="E13" s="3">
        <f t="shared" si="1"/>
        <v>1.0000057534246576</v>
      </c>
      <c r="F13" s="8">
        <f t="shared" si="3"/>
        <v>1.0000969904303521</v>
      </c>
      <c r="G13" s="1"/>
    </row>
    <row r="14" spans="1:7" x14ac:dyDescent="0.25">
      <c r="A14" s="7">
        <v>44105</v>
      </c>
      <c r="B14" s="32">
        <f>VLOOKUP(A14,CORRA_value!$A$4:$B$150,2,0)</f>
        <v>0.22</v>
      </c>
      <c r="C14" s="3">
        <f t="shared" si="0"/>
        <v>2.2000000000000001E-3</v>
      </c>
      <c r="D14" s="4">
        <f t="shared" si="2"/>
        <v>1</v>
      </c>
      <c r="E14" s="3">
        <f t="shared" si="1"/>
        <v>1.0000060273972602</v>
      </c>
      <c r="F14" s="8">
        <f t="shared" si="3"/>
        <v>1.0001030184122122</v>
      </c>
      <c r="G14" s="1"/>
    </row>
    <row r="15" spans="1:7" x14ac:dyDescent="0.25">
      <c r="A15" s="7">
        <v>44106</v>
      </c>
      <c r="B15" s="32">
        <f>VLOOKUP(A15,CORRA_value!$A$4:$B$150,2,0)</f>
        <v>0.25</v>
      </c>
      <c r="C15" s="3">
        <f t="shared" si="0"/>
        <v>2.5000000000000001E-3</v>
      </c>
      <c r="D15" s="4">
        <f t="shared" si="2"/>
        <v>3</v>
      </c>
      <c r="E15" s="3">
        <f t="shared" si="1"/>
        <v>1.0000205479452056</v>
      </c>
      <c r="F15" s="8">
        <f t="shared" si="3"/>
        <v>1.0001235684742344</v>
      </c>
      <c r="G15" s="1"/>
    </row>
    <row r="16" spans="1:7" x14ac:dyDescent="0.25">
      <c r="A16" s="7">
        <v>44109</v>
      </c>
      <c r="B16" s="32">
        <f>VLOOKUP(A16,CORRA_value!$A$4:$B$150,2,0)</f>
        <v>0.23</v>
      </c>
      <c r="C16" s="3">
        <f t="shared" si="0"/>
        <v>2.3E-3</v>
      </c>
      <c r="D16" s="4">
        <f t="shared" si="2"/>
        <v>1</v>
      </c>
      <c r="E16" s="3">
        <f t="shared" si="1"/>
        <v>1.000006301369863</v>
      </c>
      <c r="F16" s="8">
        <f t="shared" si="3"/>
        <v>1.0001298706227482</v>
      </c>
      <c r="G16" s="1"/>
    </row>
    <row r="17" spans="1:7" x14ac:dyDescent="0.25">
      <c r="A17" s="7">
        <v>44110</v>
      </c>
      <c r="B17" s="32">
        <f>VLOOKUP(A17,CORRA_value!$A$4:$B$150,2,0)</f>
        <v>0.25</v>
      </c>
      <c r="C17" s="3">
        <f t="shared" si="0"/>
        <v>2.5000000000000001E-3</v>
      </c>
      <c r="D17" s="4">
        <f t="shared" si="2"/>
        <v>1</v>
      </c>
      <c r="E17" s="3">
        <f t="shared" si="1"/>
        <v>1.0000068493150684</v>
      </c>
      <c r="F17" s="8">
        <f t="shared" si="3"/>
        <v>1.0001367208273415</v>
      </c>
      <c r="G17" s="1"/>
    </row>
    <row r="18" spans="1:7" x14ac:dyDescent="0.25">
      <c r="A18" s="7">
        <v>44111</v>
      </c>
      <c r="B18" s="32">
        <f>VLOOKUP(A18,CORRA_value!$A$4:$B$150,2,0)</f>
        <v>0.25</v>
      </c>
      <c r="C18" s="3">
        <f t="shared" si="0"/>
        <v>2.5000000000000001E-3</v>
      </c>
      <c r="D18" s="4">
        <f t="shared" si="2"/>
        <v>1</v>
      </c>
      <c r="E18" s="3">
        <f t="shared" si="1"/>
        <v>1.0000068493150684</v>
      </c>
      <c r="F18" s="8">
        <f t="shared" si="3"/>
        <v>1.000143571078854</v>
      </c>
      <c r="G18" s="1"/>
    </row>
    <row r="19" spans="1:7" x14ac:dyDescent="0.25">
      <c r="A19" s="7">
        <v>44112</v>
      </c>
      <c r="B19" s="32">
        <f>VLOOKUP(A19,CORRA_value!$A$4:$B$150,2,0)</f>
        <v>0.2</v>
      </c>
      <c r="C19" s="3">
        <f t="shared" si="0"/>
        <v>2E-3</v>
      </c>
      <c r="D19" s="4">
        <f t="shared" si="2"/>
        <v>1</v>
      </c>
      <c r="E19" s="3">
        <f t="shared" si="1"/>
        <v>1.0000054794520548</v>
      </c>
      <c r="F19" s="8">
        <f t="shared" si="3"/>
        <v>1.0001490513175997</v>
      </c>
      <c r="G19" s="24"/>
    </row>
    <row r="20" spans="1:7" x14ac:dyDescent="0.25">
      <c r="A20" s="7">
        <v>44113</v>
      </c>
      <c r="B20" s="32">
        <f>VLOOKUP(A20,CORRA_value!$A$4:$B$150,2,0)</f>
        <v>0.21</v>
      </c>
      <c r="C20" s="3">
        <f t="shared" si="0"/>
        <v>2.0999999999999999E-3</v>
      </c>
      <c r="D20" s="4">
        <f t="shared" si="2"/>
        <v>4</v>
      </c>
      <c r="E20" s="3">
        <f t="shared" si="1"/>
        <v>1.0000230136986301</v>
      </c>
      <c r="F20" s="8">
        <f t="shared" si="3"/>
        <v>1.0001720684464519</v>
      </c>
      <c r="G20" s="1"/>
    </row>
    <row r="21" spans="1:7" x14ac:dyDescent="0.25">
      <c r="A21" s="7">
        <v>44117</v>
      </c>
      <c r="B21" s="32">
        <f>VLOOKUP(A21,CORRA_value!$A$4:$B$150,2,0)</f>
        <v>0.22</v>
      </c>
      <c r="C21" s="3">
        <f t="shared" si="0"/>
        <v>2.2000000000000001E-3</v>
      </c>
      <c r="D21" s="4">
        <f t="shared" si="2"/>
        <v>1</v>
      </c>
      <c r="E21" s="3">
        <f t="shared" si="1"/>
        <v>1.0000060273972602</v>
      </c>
      <c r="F21" s="8">
        <f t="shared" si="3"/>
        <v>1.0001780968808369</v>
      </c>
      <c r="G21" s="1"/>
    </row>
    <row r="22" spans="1:7" x14ac:dyDescent="0.25">
      <c r="A22" s="7">
        <v>44118</v>
      </c>
      <c r="B22" s="32">
        <f>VLOOKUP(A22,CORRA_value!$A$4:$B$150,2,0)</f>
        <v>0.21</v>
      </c>
      <c r="C22" s="3">
        <f t="shared" si="0"/>
        <v>2.0999999999999999E-3</v>
      </c>
      <c r="D22" s="4">
        <f t="shared" si="2"/>
        <v>1</v>
      </c>
      <c r="E22" s="3">
        <f t="shared" si="1"/>
        <v>1.0000057534246576</v>
      </c>
      <c r="F22" s="8">
        <f t="shared" si="3"/>
        <v>1.0001838513301615</v>
      </c>
      <c r="G22" s="1"/>
    </row>
    <row r="23" spans="1:7" x14ac:dyDescent="0.25">
      <c r="A23" s="7">
        <v>44119</v>
      </c>
      <c r="B23" s="32">
        <f>VLOOKUP(A23,CORRA_value!$A$4:$B$150,2,0)</f>
        <v>0.25</v>
      </c>
      <c r="C23" s="3">
        <f t="shared" si="0"/>
        <v>2.5000000000000001E-3</v>
      </c>
      <c r="D23" s="4">
        <f t="shared" si="2"/>
        <v>1</v>
      </c>
      <c r="E23" s="3">
        <f t="shared" si="1"/>
        <v>1.0000068493150684</v>
      </c>
      <c r="F23" s="8">
        <f t="shared" si="3"/>
        <v>1.0001907019044856</v>
      </c>
      <c r="G23" s="1"/>
    </row>
    <row r="24" spans="1:7" x14ac:dyDescent="0.25">
      <c r="A24" s="7">
        <v>44120</v>
      </c>
      <c r="B24" s="32">
        <f>VLOOKUP(A24,CORRA_value!$A$4:$B$150,2,0)</f>
        <v>0.22</v>
      </c>
      <c r="C24" s="3">
        <f t="shared" si="0"/>
        <v>2.2000000000000001E-3</v>
      </c>
      <c r="D24" s="4">
        <f t="shared" si="2"/>
        <v>3</v>
      </c>
      <c r="E24" s="3">
        <f t="shared" si="1"/>
        <v>1.0000180821917808</v>
      </c>
      <c r="F24" s="8">
        <f t="shared" si="3"/>
        <v>1.0002087875445747</v>
      </c>
      <c r="G24" s="1"/>
    </row>
    <row r="25" spans="1:7" x14ac:dyDescent="0.25">
      <c r="A25" s="7">
        <v>44123</v>
      </c>
      <c r="B25" s="32">
        <f>VLOOKUP(A25,CORRA_value!$A$4:$B$150,2,0)</f>
        <v>0.25</v>
      </c>
      <c r="C25" s="3">
        <f t="shared" si="0"/>
        <v>2.5000000000000001E-3</v>
      </c>
      <c r="D25" s="4">
        <f t="shared" si="2"/>
        <v>1</v>
      </c>
      <c r="E25" s="3">
        <f t="shared" si="1"/>
        <v>1.0000068493150684</v>
      </c>
      <c r="F25" s="8">
        <f t="shared" si="3"/>
        <v>1.0002156382896947</v>
      </c>
      <c r="G25" s="1"/>
    </row>
    <row r="26" spans="1:7" x14ac:dyDescent="0.25">
      <c r="A26" s="7">
        <v>44124</v>
      </c>
      <c r="B26" s="32">
        <f>VLOOKUP(A26,CORRA_value!$A$4:$B$150,2,0)</f>
        <v>0.23</v>
      </c>
      <c r="C26" s="3">
        <f t="shared" si="0"/>
        <v>2.3E-3</v>
      </c>
      <c r="D26" s="4">
        <f t="shared" si="2"/>
        <v>1</v>
      </c>
      <c r="E26" s="3">
        <f t="shared" si="1"/>
        <v>1.000006301369863</v>
      </c>
      <c r="F26" s="8">
        <f t="shared" si="3"/>
        <v>1.0002219410183744</v>
      </c>
      <c r="G26" s="1"/>
    </row>
    <row r="27" spans="1:7" x14ac:dyDescent="0.25">
      <c r="A27" s="7">
        <v>44125</v>
      </c>
      <c r="B27" s="32">
        <f>VLOOKUP(A27,CORRA_value!$A$4:$B$150,2,0)</f>
        <v>0.22</v>
      </c>
      <c r="C27" s="3">
        <f t="shared" si="0"/>
        <v>2.2000000000000001E-3</v>
      </c>
      <c r="D27" s="4">
        <f t="shared" si="2"/>
        <v>1</v>
      </c>
      <c r="E27" s="3">
        <f t="shared" si="1"/>
        <v>1.0000060273972602</v>
      </c>
      <c r="F27" s="8">
        <f t="shared" si="3"/>
        <v>1.0002279697533611</v>
      </c>
      <c r="G27" s="1"/>
    </row>
    <row r="28" spans="1:7" x14ac:dyDescent="0.25">
      <c r="A28" s="7">
        <v>44126</v>
      </c>
      <c r="B28" s="32">
        <f>VLOOKUP(A28,CORRA_value!$A$4:$B$150,2,0)</f>
        <v>0.22</v>
      </c>
      <c r="C28" s="3">
        <f t="shared" si="0"/>
        <v>2.2000000000000001E-3</v>
      </c>
      <c r="D28" s="4">
        <f t="shared" si="2"/>
        <v>1</v>
      </c>
      <c r="E28" s="3">
        <f t="shared" si="1"/>
        <v>1.0000060273972602</v>
      </c>
      <c r="F28" s="8">
        <f t="shared" si="3"/>
        <v>1.0002339985246855</v>
      </c>
      <c r="G28" s="1"/>
    </row>
    <row r="29" spans="1:7" x14ac:dyDescent="0.25">
      <c r="A29" s="7">
        <v>44127</v>
      </c>
      <c r="B29" s="32">
        <f>VLOOKUP(A29,CORRA_value!$A$4:$B$150,2,0)</f>
        <v>0.21</v>
      </c>
      <c r="C29" s="3">
        <f t="shared" si="0"/>
        <v>2.0999999999999999E-3</v>
      </c>
      <c r="D29" s="4">
        <f t="shared" si="2"/>
        <v>3</v>
      </c>
      <c r="E29" s="3">
        <f t="shared" si="1"/>
        <v>1.0000172602739725</v>
      </c>
      <c r="F29" s="8">
        <f t="shared" si="3"/>
        <v>1.0002512628375366</v>
      </c>
      <c r="G29" s="1"/>
    </row>
    <row r="30" spans="1:7" x14ac:dyDescent="0.25">
      <c r="A30" s="7">
        <v>44130</v>
      </c>
      <c r="B30" s="32">
        <f>VLOOKUP(A30,CORRA_value!$A$4:$B$150,2,0)</f>
        <v>0.22</v>
      </c>
      <c r="C30" s="3">
        <f t="shared" si="0"/>
        <v>2.2000000000000001E-3</v>
      </c>
      <c r="D30" s="4">
        <f t="shared" si="2"/>
        <v>1</v>
      </c>
      <c r="E30" s="3">
        <f t="shared" si="1"/>
        <v>1.0000060273972602</v>
      </c>
      <c r="F30" s="8">
        <f t="shared" si="3"/>
        <v>1.0002572917492578</v>
      </c>
      <c r="G30" s="1"/>
    </row>
    <row r="31" spans="1:7" x14ac:dyDescent="0.25">
      <c r="A31" s="7">
        <v>44131</v>
      </c>
      <c r="B31" s="32">
        <f>VLOOKUP(A31,CORRA_value!$A$4:$B$150,2,0)</f>
        <v>0.22</v>
      </c>
      <c r="C31" s="3">
        <f t="shared" si="0"/>
        <v>2.2000000000000001E-3</v>
      </c>
      <c r="D31" s="4">
        <f t="shared" si="2"/>
        <v>1</v>
      </c>
      <c r="E31" s="3">
        <f t="shared" si="1"/>
        <v>1.0000060273972602</v>
      </c>
      <c r="F31" s="8">
        <f t="shared" si="3"/>
        <v>1.0002633206973175</v>
      </c>
      <c r="G31" s="1"/>
    </row>
    <row r="32" spans="1:7" x14ac:dyDescent="0.25">
      <c r="A32" s="7">
        <v>44132</v>
      </c>
      <c r="B32" s="32">
        <f>VLOOKUP(A32,CORRA_value!$A$4:$B$150,2,0)</f>
        <v>0.23</v>
      </c>
      <c r="C32" s="3">
        <f t="shared" si="0"/>
        <v>2.3E-3</v>
      </c>
      <c r="D32" s="4">
        <f t="shared" si="2"/>
        <v>1</v>
      </c>
      <c r="E32" s="3">
        <f t="shared" si="1"/>
        <v>1.000006301369863</v>
      </c>
      <c r="F32" s="8">
        <f t="shared" si="3"/>
        <v>1.0002696237264617</v>
      </c>
      <c r="G32" s="1"/>
    </row>
    <row r="33" spans="1:7" x14ac:dyDescent="0.25">
      <c r="A33" s="7">
        <v>44133</v>
      </c>
      <c r="B33" s="32">
        <f>VLOOKUP(A33,CORRA_value!$A$4:$B$150,2,0)</f>
        <v>0.23</v>
      </c>
      <c r="C33" s="3">
        <f t="shared" si="0"/>
        <v>2.3E-3</v>
      </c>
      <c r="D33" s="4">
        <f t="shared" si="2"/>
        <v>1</v>
      </c>
      <c r="E33" s="3">
        <f t="shared" si="1"/>
        <v>1.000006301369863</v>
      </c>
      <c r="F33" s="8">
        <f t="shared" si="3"/>
        <v>1.0002759267953234</v>
      </c>
      <c r="G33" s="1"/>
    </row>
    <row r="34" spans="1:7" x14ac:dyDescent="0.25">
      <c r="A34" s="7">
        <v>44134</v>
      </c>
      <c r="B34" s="32">
        <f>VLOOKUP(A34,CORRA_value!$A$4:$B$150,2,0)</f>
        <v>0.22</v>
      </c>
      <c r="C34" s="3">
        <f t="shared" si="0"/>
        <v>2.2000000000000001E-3</v>
      </c>
      <c r="D34" s="4">
        <f t="shared" si="2"/>
        <v>3</v>
      </c>
      <c r="E34" s="3">
        <f t="shared" si="1"/>
        <v>1.0000180821917808</v>
      </c>
      <c r="F34" s="8">
        <f t="shared" si="3"/>
        <v>1.0002940139764653</v>
      </c>
      <c r="G34" s="1"/>
    </row>
    <row r="35" spans="1:7" x14ac:dyDescent="0.25">
      <c r="A35" s="7">
        <v>44137</v>
      </c>
      <c r="B35" s="32">
        <f>VLOOKUP(A35,CORRA_value!$A$4:$B$150,2,0)</f>
        <v>0.2</v>
      </c>
      <c r="C35" s="3">
        <f t="shared" si="0"/>
        <v>2E-3</v>
      </c>
      <c r="D35" s="4">
        <f t="shared" si="2"/>
        <v>1</v>
      </c>
      <c r="E35" s="3">
        <f t="shared" si="1"/>
        <v>1.0000054794520548</v>
      </c>
      <c r="F35" s="8">
        <f t="shared" si="3"/>
        <v>1.0002994950395556</v>
      </c>
      <c r="G35" s="1"/>
    </row>
    <row r="36" spans="1:7" x14ac:dyDescent="0.25">
      <c r="A36" s="7">
        <v>44138</v>
      </c>
      <c r="B36" s="32">
        <f>VLOOKUP(A36,CORRA_value!$A$4:$B$150,2,0)</f>
        <v>0.2</v>
      </c>
      <c r="C36" s="3">
        <f t="shared" si="0"/>
        <v>2E-3</v>
      </c>
      <c r="D36" s="4">
        <f t="shared" si="2"/>
        <v>1</v>
      </c>
      <c r="E36" s="3">
        <f t="shared" si="1"/>
        <v>1.0000054794520548</v>
      </c>
      <c r="F36" s="8">
        <f t="shared" si="3"/>
        <v>1.000304976132679</v>
      </c>
      <c r="G36" s="1"/>
    </row>
    <row r="37" spans="1:7" x14ac:dyDescent="0.25">
      <c r="A37" s="7">
        <v>44139</v>
      </c>
      <c r="B37" s="32">
        <f>VLOOKUP(A37,CORRA_value!$A$4:$B$150,2,0)</f>
        <v>0.21</v>
      </c>
      <c r="C37" s="3">
        <f t="shared" si="0"/>
        <v>2.0999999999999999E-3</v>
      </c>
      <c r="D37" s="4">
        <f t="shared" si="2"/>
        <v>1</v>
      </c>
      <c r="E37" s="3">
        <f t="shared" si="1"/>
        <v>1.0000057534246576</v>
      </c>
      <c r="F37" s="8">
        <f t="shared" si="3"/>
        <v>1.0003107313119939</v>
      </c>
      <c r="G37" s="1"/>
    </row>
    <row r="38" spans="1:7" x14ac:dyDescent="0.25">
      <c r="A38" s="7">
        <v>44140</v>
      </c>
      <c r="B38" s="32">
        <f>VLOOKUP(A38,CORRA_value!$A$4:$B$150,2,0)</f>
        <v>0.22</v>
      </c>
      <c r="C38" s="3">
        <f t="shared" si="0"/>
        <v>2.2000000000000001E-3</v>
      </c>
      <c r="D38" s="4">
        <f t="shared" si="2"/>
        <v>1</v>
      </c>
      <c r="E38" s="3">
        <f t="shared" si="1"/>
        <v>1.0000060273972602</v>
      </c>
      <c r="F38" s="8">
        <f t="shared" si="3"/>
        <v>1.0003167605821552</v>
      </c>
      <c r="G38" s="1"/>
    </row>
    <row r="39" spans="1:7" x14ac:dyDescent="0.25">
      <c r="A39" s="7">
        <v>44141</v>
      </c>
      <c r="B39" s="32">
        <f>VLOOKUP(A39,CORRA_value!$A$4:$B$150,2,0)</f>
        <v>0.2</v>
      </c>
      <c r="C39" s="3">
        <f t="shared" si="0"/>
        <v>2E-3</v>
      </c>
      <c r="D39" s="4">
        <f t="shared" si="2"/>
        <v>3</v>
      </c>
      <c r="E39" s="3">
        <f t="shared" si="1"/>
        <v>1.0000164383561645</v>
      </c>
      <c r="F39" s="8">
        <f t="shared" si="3"/>
        <v>1.000333204145343</v>
      </c>
      <c r="G39" s="1"/>
    </row>
    <row r="40" spans="1:7" x14ac:dyDescent="0.25">
      <c r="A40" s="7">
        <v>44144</v>
      </c>
      <c r="B40" s="32">
        <f>VLOOKUP(A40,CORRA_value!$A$4:$B$150,2,0)</f>
        <v>0.2</v>
      </c>
      <c r="C40" s="3">
        <f t="shared" si="0"/>
        <v>2E-3</v>
      </c>
      <c r="D40" s="4">
        <f t="shared" si="2"/>
        <v>1</v>
      </c>
      <c r="E40" s="3">
        <f t="shared" si="1"/>
        <v>1.0000054794520548</v>
      </c>
      <c r="F40" s="8">
        <f t="shared" si="3"/>
        <v>1.0003386854231739</v>
      </c>
      <c r="G40" s="1"/>
    </row>
    <row r="41" spans="1:7" x14ac:dyDescent="0.25">
      <c r="A41" s="7">
        <v>44145</v>
      </c>
      <c r="B41" s="32">
        <f>VLOOKUP(A41,CORRA_value!$A$4:$B$150,2,0)</f>
        <v>0.19</v>
      </c>
      <c r="C41" s="3">
        <f t="shared" si="0"/>
        <v>1.9E-3</v>
      </c>
      <c r="D41" s="4">
        <f t="shared" si="2"/>
        <v>2</v>
      </c>
      <c r="E41" s="3">
        <f t="shared" si="1"/>
        <v>1.0000104109589041</v>
      </c>
      <c r="F41" s="8">
        <f t="shared" si="3"/>
        <v>1.0003490999081182</v>
      </c>
      <c r="G41" s="1"/>
    </row>
    <row r="42" spans="1:7" x14ac:dyDescent="0.25">
      <c r="A42" s="7">
        <v>44147</v>
      </c>
      <c r="B42" s="32">
        <f>VLOOKUP(A42,CORRA_value!$A$4:$B$150,2,0)</f>
        <v>0.18</v>
      </c>
      <c r="C42" s="3">
        <f t="shared" si="0"/>
        <v>1.8E-3</v>
      </c>
      <c r="D42" s="4">
        <f t="shared" si="2"/>
        <v>1</v>
      </c>
      <c r="E42" s="3">
        <f t="shared" si="1"/>
        <v>1.0000049315068493</v>
      </c>
      <c r="F42" s="8">
        <f t="shared" si="3"/>
        <v>1.0003540331365561</v>
      </c>
      <c r="G42" s="1"/>
    </row>
    <row r="43" spans="1:7" x14ac:dyDescent="0.25">
      <c r="A43" s="7">
        <v>44148</v>
      </c>
      <c r="B43" s="32">
        <f>VLOOKUP(A43,CORRA_value!$A$4:$B$150,2,0)</f>
        <v>0.2</v>
      </c>
      <c r="C43" s="3">
        <f t="shared" si="0"/>
        <v>2E-3</v>
      </c>
      <c r="D43" s="4">
        <f t="shared" si="2"/>
        <v>3</v>
      </c>
      <c r="E43" s="3">
        <f t="shared" si="1"/>
        <v>1.0000164383561645</v>
      </c>
      <c r="F43" s="8">
        <f t="shared" si="3"/>
        <v>1.0003704773124433</v>
      </c>
      <c r="G43" s="1"/>
    </row>
    <row r="44" spans="1:7" x14ac:dyDescent="0.25">
      <c r="A44" s="7">
        <v>44151</v>
      </c>
      <c r="B44" s="32">
        <f>VLOOKUP(A44,CORRA_value!$A$4:$B$150,2,0)</f>
        <v>0.2</v>
      </c>
      <c r="C44" s="3">
        <f t="shared" si="0"/>
        <v>2E-3</v>
      </c>
      <c r="D44" s="4">
        <f t="shared" si="2"/>
        <v>1</v>
      </c>
      <c r="E44" s="3">
        <f t="shared" si="1"/>
        <v>1.0000054794520548</v>
      </c>
      <c r="F44" s="8">
        <f t="shared" si="3"/>
        <v>1.0003759587945107</v>
      </c>
      <c r="G44" s="1"/>
    </row>
    <row r="45" spans="1:7" x14ac:dyDescent="0.25">
      <c r="A45" s="7">
        <v>44152</v>
      </c>
      <c r="B45" s="32">
        <f>VLOOKUP(A45,CORRA_value!$A$4:$B$150,2,0)</f>
        <v>0.21</v>
      </c>
      <c r="C45" s="3">
        <f t="shared" si="0"/>
        <v>2.0999999999999999E-3</v>
      </c>
      <c r="D45" s="4">
        <f t="shared" si="2"/>
        <v>1</v>
      </c>
      <c r="E45" s="3">
        <f t="shared" si="1"/>
        <v>1.0000057534246576</v>
      </c>
      <c r="F45" s="8">
        <f t="shared" si="3"/>
        <v>1.0003817143822189</v>
      </c>
      <c r="G45" s="1"/>
    </row>
    <row r="46" spans="1:7" x14ac:dyDescent="0.25">
      <c r="A46" s="7">
        <v>44153</v>
      </c>
      <c r="B46" s="32">
        <f>VLOOKUP(A46,CORRA_value!$A$4:$B$150,2,0)</f>
        <v>0.22</v>
      </c>
      <c r="C46" s="3">
        <f t="shared" si="0"/>
        <v>2.2000000000000001E-3</v>
      </c>
      <c r="D46" s="4">
        <f t="shared" si="2"/>
        <v>1</v>
      </c>
      <c r="E46" s="3">
        <f t="shared" si="1"/>
        <v>1.0000060273972602</v>
      </c>
      <c r="F46" s="8">
        <f t="shared" si="3"/>
        <v>1.0003877440802234</v>
      </c>
      <c r="G46" s="1"/>
    </row>
    <row r="47" spans="1:7" x14ac:dyDescent="0.25">
      <c r="A47" s="7">
        <v>44154</v>
      </c>
      <c r="B47" s="32">
        <f>VLOOKUP(A47,CORRA_value!$A$4:$B$150,2,0)</f>
        <v>0.21</v>
      </c>
      <c r="C47" s="3">
        <f t="shared" si="0"/>
        <v>2.0999999999999999E-3</v>
      </c>
      <c r="D47" s="4">
        <f t="shared" si="2"/>
        <v>1</v>
      </c>
      <c r="E47" s="3">
        <f t="shared" si="1"/>
        <v>1.0000057534246576</v>
      </c>
      <c r="F47" s="8">
        <f t="shared" si="3"/>
        <v>1.0003934997357373</v>
      </c>
      <c r="G47" s="1"/>
    </row>
    <row r="48" spans="1:7" x14ac:dyDescent="0.25">
      <c r="A48" s="7">
        <v>44155</v>
      </c>
      <c r="B48" s="32">
        <f>VLOOKUP(A48,CORRA_value!$A$4:$B$150,2,0)</f>
        <v>0.22</v>
      </c>
      <c r="C48" s="3">
        <f t="shared" si="0"/>
        <v>2.2000000000000001E-3</v>
      </c>
      <c r="D48" s="4">
        <f t="shared" si="2"/>
        <v>3</v>
      </c>
      <c r="E48" s="3">
        <f t="shared" si="1"/>
        <v>1.0000180821917808</v>
      </c>
      <c r="F48" s="8">
        <f t="shared" si="3"/>
        <v>1.0004115890428558</v>
      </c>
      <c r="G48" s="1"/>
    </row>
    <row r="49" spans="1:7" x14ac:dyDescent="0.25">
      <c r="A49" s="7">
        <v>44158</v>
      </c>
      <c r="B49" s="32">
        <f>VLOOKUP(A49,CORRA_value!$A$4:$B$150,2,0)</f>
        <v>0.2</v>
      </c>
      <c r="C49" s="3">
        <f t="shared" si="0"/>
        <v>2E-3</v>
      </c>
      <c r="D49" s="4">
        <f t="shared" si="2"/>
        <v>1</v>
      </c>
      <c r="E49" s="3">
        <f t="shared" si="1"/>
        <v>1.0000054794520548</v>
      </c>
      <c r="F49" s="8">
        <f t="shared" si="3"/>
        <v>1.0004170707501929</v>
      </c>
      <c r="G49" s="1"/>
    </row>
    <row r="50" spans="1:7" x14ac:dyDescent="0.25">
      <c r="A50" s="7">
        <v>44159</v>
      </c>
      <c r="B50" s="32">
        <f>VLOOKUP(A50,CORRA_value!$A$4:$B$150,2,0)</f>
        <v>0.23</v>
      </c>
      <c r="C50" s="3">
        <f t="shared" si="0"/>
        <v>2.3E-3</v>
      </c>
      <c r="D50" s="4">
        <f t="shared" si="2"/>
        <v>1</v>
      </c>
      <c r="E50" s="3">
        <f t="shared" si="1"/>
        <v>1.000006301369863</v>
      </c>
      <c r="F50" s="8">
        <f t="shared" si="3"/>
        <v>1.000423374748173</v>
      </c>
      <c r="G50" s="1"/>
    </row>
    <row r="51" spans="1:7" x14ac:dyDescent="0.25">
      <c r="A51" s="7">
        <v>44160</v>
      </c>
      <c r="B51" s="32">
        <f>VLOOKUP(A51,CORRA_value!$A$4:$B$150,2,0)</f>
        <v>0.22</v>
      </c>
      <c r="C51" s="3">
        <f t="shared" si="0"/>
        <v>2.2000000000000001E-3</v>
      </c>
      <c r="D51" s="4">
        <f t="shared" si="2"/>
        <v>1</v>
      </c>
      <c r="E51" s="3">
        <f t="shared" si="1"/>
        <v>1.0000060273972602</v>
      </c>
      <c r="F51" s="8">
        <f t="shared" si="3"/>
        <v>1.000429404697281</v>
      </c>
      <c r="G51" s="1"/>
    </row>
    <row r="52" spans="1:7" x14ac:dyDescent="0.25">
      <c r="A52" s="7">
        <v>44161</v>
      </c>
      <c r="B52" s="32">
        <f>VLOOKUP(A52,CORRA_value!$A$4:$B$150,2,0)</f>
        <v>0.21</v>
      </c>
      <c r="C52" s="3">
        <f t="shared" si="0"/>
        <v>2.0999999999999999E-3</v>
      </c>
      <c r="D52" s="4">
        <f t="shared" si="2"/>
        <v>1</v>
      </c>
      <c r="E52" s="3">
        <f t="shared" si="1"/>
        <v>1.0000057534246576</v>
      </c>
      <c r="F52" s="8">
        <f t="shared" si="3"/>
        <v>1.0004351605924862</v>
      </c>
      <c r="G52" s="1"/>
    </row>
    <row r="53" spans="1:7" x14ac:dyDescent="0.25">
      <c r="A53" s="7">
        <v>44162</v>
      </c>
      <c r="B53" s="32">
        <f>VLOOKUP(A53,CORRA_value!$A$4:$B$150,2,0)</f>
        <v>0.22</v>
      </c>
      <c r="C53" s="3">
        <f t="shared" si="0"/>
        <v>2.2000000000000001E-3</v>
      </c>
      <c r="D53" s="4">
        <f t="shared" si="2"/>
        <v>3</v>
      </c>
      <c r="E53" s="3">
        <f t="shared" si="1"/>
        <v>1.0000180821917808</v>
      </c>
      <c r="F53" s="8">
        <f t="shared" si="3"/>
        <v>1.0004532506529242</v>
      </c>
      <c r="G53" s="1"/>
    </row>
    <row r="54" spans="1:7" x14ac:dyDescent="0.25">
      <c r="A54" s="7">
        <v>44165</v>
      </c>
      <c r="B54" s="32">
        <f>VLOOKUP(A54,CORRA_value!$A$4:$B$150,2,0)</f>
        <v>0.23</v>
      </c>
      <c r="C54" s="3">
        <f t="shared" si="0"/>
        <v>2.3E-3</v>
      </c>
      <c r="D54" s="4">
        <f t="shared" si="2"/>
        <v>1</v>
      </c>
      <c r="E54" s="3">
        <f t="shared" si="1"/>
        <v>1.000006301369863</v>
      </c>
      <c r="F54" s="8">
        <f t="shared" si="3"/>
        <v>1.0004595548788873</v>
      </c>
      <c r="G54" s="1"/>
    </row>
    <row r="55" spans="1:7" x14ac:dyDescent="0.25">
      <c r="A55" s="7">
        <f>A54+1</f>
        <v>44166</v>
      </c>
      <c r="B55" s="32">
        <f>VLOOKUP(A55,CORRA_value!$A$4:$B$150,2,0)</f>
        <v>0.21</v>
      </c>
      <c r="C55" s="3">
        <f t="shared" si="0"/>
        <v>2.0999999999999999E-3</v>
      </c>
      <c r="D55" s="4">
        <f t="shared" si="2"/>
        <v>1</v>
      </c>
      <c r="E55" s="3">
        <f t="shared" si="1"/>
        <v>1.0000057534246576</v>
      </c>
      <c r="F55" s="8">
        <f t="shared" si="3"/>
        <v>1.0004653109475592</v>
      </c>
      <c r="G55" s="1"/>
    </row>
    <row r="56" spans="1:7" x14ac:dyDescent="0.25">
      <c r="A56" s="7">
        <f>A55+1</f>
        <v>44167</v>
      </c>
      <c r="B56" s="32">
        <f>VLOOKUP(A56,CORRA_value!$A$4:$B$150,2,0)</f>
        <v>0.22</v>
      </c>
      <c r="C56" s="3">
        <f t="shared" si="0"/>
        <v>2.2000000000000001E-3</v>
      </c>
      <c r="D56" s="4">
        <f t="shared" si="2"/>
        <v>1</v>
      </c>
      <c r="E56" s="3">
        <f t="shared" si="1"/>
        <v>1.0000060273972602</v>
      </c>
      <c r="F56" s="8">
        <f t="shared" si="3"/>
        <v>1.0004713411494333</v>
      </c>
      <c r="G56" s="1"/>
    </row>
    <row r="57" spans="1:7" x14ac:dyDescent="0.25">
      <c r="A57" s="7">
        <f t="shared" ref="A57:A63" si="4">A56+1</f>
        <v>44168</v>
      </c>
      <c r="B57" s="32">
        <f>VLOOKUP(A57,CORRA_value!$A$4:$B$150,2,0)</f>
        <v>0.2</v>
      </c>
      <c r="C57" s="3">
        <f t="shared" si="0"/>
        <v>2E-3</v>
      </c>
      <c r="D57" s="4">
        <f t="shared" si="2"/>
        <v>1</v>
      </c>
      <c r="E57" s="3">
        <f t="shared" si="1"/>
        <v>1.0000054794520548</v>
      </c>
      <c r="F57" s="8">
        <f t="shared" si="3"/>
        <v>1.0004768231841792</v>
      </c>
      <c r="G57" s="1"/>
    </row>
    <row r="58" spans="1:7" x14ac:dyDescent="0.25">
      <c r="A58" s="7">
        <f t="shared" si="4"/>
        <v>44169</v>
      </c>
      <c r="B58" s="32">
        <f>VLOOKUP(A58,CORRA_value!$A$4:$B$150,2,0)</f>
        <v>0.21</v>
      </c>
      <c r="C58" s="3">
        <f t="shared" si="0"/>
        <v>2.0999999999999999E-3</v>
      </c>
      <c r="D58" s="4">
        <f t="shared" si="2"/>
        <v>3</v>
      </c>
      <c r="E58" s="3">
        <f t="shared" si="1"/>
        <v>1.0000172602739725</v>
      </c>
      <c r="F58" s="8">
        <f t="shared" si="3"/>
        <v>1.0004940916882505</v>
      </c>
      <c r="G58" s="1"/>
    </row>
    <row r="59" spans="1:7" x14ac:dyDescent="0.25">
      <c r="A59" s="7">
        <f>A58+3</f>
        <v>44172</v>
      </c>
      <c r="B59" s="32">
        <f>VLOOKUP(A59,CORRA_value!$A$4:$B$150,2,0)</f>
        <v>0.2</v>
      </c>
      <c r="C59" s="3">
        <f t="shared" si="0"/>
        <v>2E-3</v>
      </c>
      <c r="D59" s="4">
        <f t="shared" si="2"/>
        <v>1</v>
      </c>
      <c r="E59" s="3">
        <f t="shared" si="1"/>
        <v>1.0000054794520548</v>
      </c>
      <c r="F59" s="8">
        <f t="shared" si="3"/>
        <v>1.000499573847657</v>
      </c>
    </row>
    <row r="60" spans="1:7" x14ac:dyDescent="0.25">
      <c r="A60" s="7">
        <f t="shared" si="4"/>
        <v>44173</v>
      </c>
      <c r="B60" s="32">
        <f>VLOOKUP(A60,CORRA_value!$A$4:$B$150,2,0)</f>
        <v>0.21</v>
      </c>
      <c r="C60" s="3">
        <f t="shared" si="0"/>
        <v>2.0999999999999999E-3</v>
      </c>
      <c r="D60" s="4">
        <f t="shared" si="2"/>
        <v>1</v>
      </c>
      <c r="E60" s="3">
        <f t="shared" si="1"/>
        <v>1.0000057534246576</v>
      </c>
      <c r="F60" s="8">
        <f t="shared" si="3"/>
        <v>1.0005053301465749</v>
      </c>
    </row>
    <row r="61" spans="1:7" x14ac:dyDescent="0.25">
      <c r="A61" s="7">
        <f t="shared" si="4"/>
        <v>44174</v>
      </c>
      <c r="B61" s="32">
        <f>VLOOKUP(A61,CORRA_value!$A$4:$B$150,2,0)</f>
        <v>0.21</v>
      </c>
      <c r="C61" s="3">
        <f t="shared" si="0"/>
        <v>2.0999999999999999E-3</v>
      </c>
      <c r="D61" s="4">
        <f t="shared" si="2"/>
        <v>1</v>
      </c>
      <c r="E61" s="3">
        <f t="shared" si="1"/>
        <v>1.0000057534246576</v>
      </c>
      <c r="F61" s="8">
        <f t="shared" si="3"/>
        <v>1.0005110864786115</v>
      </c>
    </row>
    <row r="62" spans="1:7" ht="15" customHeight="1" x14ac:dyDescent="0.25">
      <c r="A62" s="7">
        <f t="shared" si="4"/>
        <v>44175</v>
      </c>
      <c r="B62" s="32">
        <f>VLOOKUP(A62,CORRA_value!$A$4:$B$150,2,0)</f>
        <v>0.21</v>
      </c>
      <c r="C62" s="3">
        <f t="shared" si="0"/>
        <v>2.0999999999999999E-3</v>
      </c>
      <c r="D62" s="4">
        <f t="shared" si="2"/>
        <v>1</v>
      </c>
      <c r="E62" s="3">
        <f t="shared" si="1"/>
        <v>1.0000057534246576</v>
      </c>
      <c r="F62" s="8">
        <f t="shared" si="3"/>
        <v>1.0005168428437667</v>
      </c>
    </row>
    <row r="63" spans="1:7" ht="15" customHeight="1" x14ac:dyDescent="0.25">
      <c r="A63" s="7">
        <f t="shared" si="4"/>
        <v>44176</v>
      </c>
      <c r="B63" s="32">
        <f>VLOOKUP(A63,CORRA_value!$A$4:$B$150,2,0)</f>
        <v>0.2</v>
      </c>
      <c r="C63" s="3">
        <f t="shared" si="0"/>
        <v>2E-3</v>
      </c>
      <c r="D63" s="4">
        <f t="shared" si="2"/>
        <v>3</v>
      </c>
      <c r="E63" s="3">
        <f t="shared" si="1"/>
        <v>1.0000164383561645</v>
      </c>
      <c r="F63" s="8">
        <f t="shared" si="3"/>
        <v>1.000533289695978</v>
      </c>
    </row>
    <row r="64" spans="1:7" ht="15" customHeight="1" x14ac:dyDescent="0.25">
      <c r="A64" s="7">
        <v>44179</v>
      </c>
      <c r="B64" s="32">
        <f>VLOOKUP(A64,CORRA_value!$A$4:$B$150,2,0)</f>
        <v>0.2</v>
      </c>
      <c r="C64" s="3">
        <f t="shared" si="0"/>
        <v>2E-3</v>
      </c>
      <c r="D64" s="4">
        <f t="shared" si="2"/>
        <v>1</v>
      </c>
      <c r="E64" s="3">
        <f t="shared" si="1"/>
        <v>1.0000054794520548</v>
      </c>
      <c r="F64" s="8">
        <f t="shared" si="3"/>
        <v>1.0005387720701682</v>
      </c>
    </row>
    <row r="65" spans="1:7" ht="15" customHeight="1" thickBot="1" x14ac:dyDescent="0.3">
      <c r="A65" s="13">
        <v>44180</v>
      </c>
      <c r="B65" s="35">
        <f>VLOOKUP(A65,CORRA_value!$A$4:$B$150,2,0)</f>
        <v>0.2</v>
      </c>
      <c r="C65" s="9">
        <f t="shared" si="0"/>
        <v>2E-3</v>
      </c>
      <c r="D65" s="14">
        <v>1</v>
      </c>
      <c r="E65" s="9">
        <f t="shared" si="1"/>
        <v>1.0000054794520548</v>
      </c>
      <c r="F65" s="10">
        <f t="shared" si="3"/>
        <v>1.0005442544743988</v>
      </c>
      <c r="G65" s="15" t="s">
        <v>20</v>
      </c>
    </row>
    <row r="66" spans="1:7" x14ac:dyDescent="0.25">
      <c r="B66" s="48" t="s">
        <v>6</v>
      </c>
      <c r="C66" s="49"/>
      <c r="D66" s="2">
        <f>SUM(D3:D65)</f>
        <v>91</v>
      </c>
      <c r="E66" s="11" t="s">
        <v>7</v>
      </c>
      <c r="F66" s="26">
        <f>ROUND(((365/D66)*((F65-1)*100)),3)</f>
        <v>0.218</v>
      </c>
    </row>
    <row r="67" spans="1:7" x14ac:dyDescent="0.25">
      <c r="E67" s="12" t="s">
        <v>8</v>
      </c>
      <c r="F67" s="21">
        <f>100-F66</f>
        <v>99.781999999999996</v>
      </c>
    </row>
    <row r="69" spans="1:7" ht="158.25" customHeight="1" x14ac:dyDescent="0.25">
      <c r="A69" s="50" t="s">
        <v>21</v>
      </c>
      <c r="B69" s="51"/>
      <c r="C69" s="51"/>
      <c r="D69" s="51"/>
      <c r="E69" s="51"/>
      <c r="F69" s="51"/>
      <c r="G69" s="19"/>
    </row>
    <row r="70" spans="1:7" x14ac:dyDescent="0.25">
      <c r="A70" s="27"/>
      <c r="B70" s="27"/>
      <c r="C70" s="27"/>
      <c r="D70" s="27"/>
      <c r="E70" s="27"/>
      <c r="F70" s="27"/>
      <c r="G70" s="27"/>
    </row>
    <row r="71" spans="1:7" ht="84" customHeight="1" x14ac:dyDescent="0.25">
      <c r="A71" s="52" t="s">
        <v>9</v>
      </c>
      <c r="B71" s="52"/>
      <c r="C71" s="52"/>
      <c r="D71" s="52"/>
      <c r="E71" s="52"/>
      <c r="F71" s="52"/>
      <c r="G71" s="20"/>
    </row>
    <row r="75" spans="1:7" x14ac:dyDescent="0.25">
      <c r="E75" s="23"/>
    </row>
    <row r="76" spans="1:7" x14ac:dyDescent="0.25">
      <c r="E76" s="23"/>
    </row>
  </sheetData>
  <mergeCells count="4">
    <mergeCell ref="A1:F1"/>
    <mergeCell ref="B66:C66"/>
    <mergeCell ref="A69:F69"/>
    <mergeCell ref="A71:F7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tabSelected="1" zoomScaleNormal="100" workbookViewId="0">
      <selection sqref="A1:F1"/>
    </sheetView>
  </sheetViews>
  <sheetFormatPr defaultRowHeight="15" x14ac:dyDescent="0.25"/>
  <cols>
    <col min="1" max="1" width="16.7109375" customWidth="1"/>
    <col min="2" max="3" width="18" customWidth="1"/>
    <col min="4" max="4" width="12.85546875" customWidth="1"/>
    <col min="5" max="5" width="34.28515625" customWidth="1"/>
    <col min="6" max="6" width="27.42578125" bestFit="1" customWidth="1"/>
    <col min="7" max="7" width="72.42578125" customWidth="1"/>
  </cols>
  <sheetData>
    <row r="1" spans="1:7" ht="16.5" thickBot="1" x14ac:dyDescent="0.3">
      <c r="A1" s="45" t="s">
        <v>22</v>
      </c>
      <c r="B1" s="46"/>
      <c r="C1" s="46"/>
      <c r="D1" s="46"/>
      <c r="E1" s="46"/>
      <c r="F1" s="47"/>
    </row>
    <row r="2" spans="1:7" ht="30" x14ac:dyDescent="0.25">
      <c r="A2" s="16" t="s">
        <v>0</v>
      </c>
      <c r="B2" s="17" t="s">
        <v>1</v>
      </c>
      <c r="C2" s="17" t="s">
        <v>2</v>
      </c>
      <c r="D2" s="17" t="s">
        <v>3</v>
      </c>
      <c r="E2" s="17" t="s">
        <v>5</v>
      </c>
      <c r="F2" s="18" t="s">
        <v>4</v>
      </c>
      <c r="G2" s="1"/>
    </row>
    <row r="3" spans="1:7" x14ac:dyDescent="0.25">
      <c r="A3" s="36">
        <v>44181</v>
      </c>
      <c r="B3" s="30">
        <f>VLOOKUP(A3,CORRA_value!A:B,2,0)</f>
        <v>0.2</v>
      </c>
      <c r="C3" s="31">
        <f>B3/100</f>
        <v>2E-3</v>
      </c>
      <c r="D3" s="31">
        <v>1</v>
      </c>
      <c r="E3" s="31">
        <f>(1+(C3*D3)/365)</f>
        <v>1.0000054794520548</v>
      </c>
      <c r="F3" s="37">
        <f>E3</f>
        <v>1.0000054794520548</v>
      </c>
      <c r="G3" s="15" t="s">
        <v>23</v>
      </c>
    </row>
    <row r="4" spans="1:7" x14ac:dyDescent="0.25">
      <c r="A4" s="38">
        <v>44182</v>
      </c>
      <c r="B4" s="32">
        <f>VLOOKUP(A4,CORRA_value!A:B,2,0)</f>
        <v>0.2</v>
      </c>
      <c r="C4" s="3">
        <f>B4/100</f>
        <v>2E-3</v>
      </c>
      <c r="D4" s="4">
        <f>(A5-A4)</f>
        <v>1</v>
      </c>
      <c r="E4" s="3">
        <f>(1+(C4*D4)/365)</f>
        <v>1.0000054794520548</v>
      </c>
      <c r="F4" s="39">
        <f>F3*E4</f>
        <v>1.0000109589341339</v>
      </c>
      <c r="G4" s="1"/>
    </row>
    <row r="5" spans="1:7" x14ac:dyDescent="0.25">
      <c r="A5" s="38">
        <v>44183</v>
      </c>
      <c r="B5" s="32">
        <f>VLOOKUP(A5,CORRA_value!A:B,2,0)</f>
        <v>0.2</v>
      </c>
      <c r="C5" s="3">
        <f t="shared" ref="C5:C63" si="0">B5/100</f>
        <v>2E-3</v>
      </c>
      <c r="D5" s="4">
        <f>(A6-A5)</f>
        <v>3</v>
      </c>
      <c r="E5" s="3">
        <f>(1+(C5*D5)/365)</f>
        <v>1.0000164383561645</v>
      </c>
      <c r="F5" s="39">
        <f>F4*E5</f>
        <v>1.0000273974704452</v>
      </c>
      <c r="G5" s="1"/>
    </row>
    <row r="6" spans="1:7" x14ac:dyDescent="0.25">
      <c r="A6" s="38">
        <v>44186</v>
      </c>
      <c r="B6" s="32">
        <f>VLOOKUP(A6,CORRA_value!A:B,2,0)</f>
        <v>0.2</v>
      </c>
      <c r="C6" s="3">
        <f t="shared" si="0"/>
        <v>2E-3</v>
      </c>
      <c r="D6" s="4">
        <f>(A7-A6)</f>
        <v>1</v>
      </c>
      <c r="E6" s="3">
        <f t="shared" ref="E6:E63" si="1">(1+(C6*D6)/365)</f>
        <v>1.0000054794520548</v>
      </c>
      <c r="F6" s="39">
        <f>F5*E6</f>
        <v>1.000032877072623</v>
      </c>
      <c r="G6" s="1"/>
    </row>
    <row r="7" spans="1:7" x14ac:dyDescent="0.25">
      <c r="A7" s="38">
        <v>44187</v>
      </c>
      <c r="B7" s="32">
        <f>VLOOKUP(A7,CORRA_value!A:B,2,0)</f>
        <v>0.2</v>
      </c>
      <c r="C7" s="3">
        <f t="shared" si="0"/>
        <v>2E-3</v>
      </c>
      <c r="D7" s="4">
        <f t="shared" ref="D7:D62" si="2">(A8-A7)</f>
        <v>1</v>
      </c>
      <c r="E7" s="3">
        <f t="shared" si="1"/>
        <v>1.0000054794520548</v>
      </c>
      <c r="F7" s="39">
        <f>F6*E7</f>
        <v>1.0000383567048261</v>
      </c>
      <c r="G7" s="1"/>
    </row>
    <row r="8" spans="1:7" x14ac:dyDescent="0.25">
      <c r="A8" s="38">
        <v>44188</v>
      </c>
      <c r="B8" s="32">
        <f>VLOOKUP(A8,CORRA_value!A:B,2,0)</f>
        <v>0.2</v>
      </c>
      <c r="C8" s="3">
        <f t="shared" si="0"/>
        <v>2E-3</v>
      </c>
      <c r="D8" s="4">
        <f t="shared" si="2"/>
        <v>1</v>
      </c>
      <c r="E8" s="3">
        <f t="shared" si="1"/>
        <v>1.0000054794520548</v>
      </c>
      <c r="F8" s="39">
        <f t="shared" ref="F8:F62" si="3">F7*E8</f>
        <v>1.0000438363670545</v>
      </c>
      <c r="G8" s="1"/>
    </row>
    <row r="9" spans="1:7" x14ac:dyDescent="0.25">
      <c r="A9" s="38">
        <v>44189</v>
      </c>
      <c r="B9" s="32">
        <f>VLOOKUP(A9,CORRA_value!A:B,2,0)</f>
        <v>0.2</v>
      </c>
      <c r="C9" s="3">
        <f t="shared" si="0"/>
        <v>2E-3</v>
      </c>
      <c r="D9" s="4">
        <f>(A10-A9)</f>
        <v>5</v>
      </c>
      <c r="E9" s="3">
        <f t="shared" si="1"/>
        <v>1.000027397260274</v>
      </c>
      <c r="F9" s="39">
        <f t="shared" si="3"/>
        <v>1.0000712348283249</v>
      </c>
      <c r="G9" s="1"/>
    </row>
    <row r="10" spans="1:7" x14ac:dyDescent="0.25">
      <c r="A10" s="38">
        <v>44194</v>
      </c>
      <c r="B10" s="32">
        <f>VLOOKUP(A10,CORRA_value!A:B,2,0)</f>
        <v>0.2</v>
      </c>
      <c r="C10" s="3">
        <f t="shared" si="0"/>
        <v>2E-3</v>
      </c>
      <c r="D10" s="4">
        <f t="shared" si="2"/>
        <v>1</v>
      </c>
      <c r="E10" s="3">
        <f t="shared" si="1"/>
        <v>1.0000054794520548</v>
      </c>
      <c r="F10" s="39">
        <f t="shared" si="3"/>
        <v>1.0000767146707075</v>
      </c>
      <c r="G10" s="1"/>
    </row>
    <row r="11" spans="1:7" x14ac:dyDescent="0.25">
      <c r="A11" s="38">
        <v>44195</v>
      </c>
      <c r="B11" s="32">
        <f>VLOOKUP(A11,CORRA_value!A:B,2,0)</f>
        <v>0.2</v>
      </c>
      <c r="C11" s="3">
        <f t="shared" si="0"/>
        <v>2E-3</v>
      </c>
      <c r="D11" s="4">
        <f t="shared" si="2"/>
        <v>1</v>
      </c>
      <c r="E11" s="3">
        <f t="shared" si="1"/>
        <v>1.0000054794520548</v>
      </c>
      <c r="F11" s="39">
        <f t="shared" si="3"/>
        <v>1.0000821945431166</v>
      </c>
      <c r="G11" s="1"/>
    </row>
    <row r="12" spans="1:7" x14ac:dyDescent="0.25">
      <c r="A12" s="38">
        <v>44196</v>
      </c>
      <c r="B12" s="32">
        <f>VLOOKUP(A12,CORRA_value!A:B,2,0)</f>
        <v>0.2</v>
      </c>
      <c r="C12" s="3">
        <f t="shared" si="0"/>
        <v>2E-3</v>
      </c>
      <c r="D12" s="4">
        <f t="shared" si="2"/>
        <v>4</v>
      </c>
      <c r="E12" s="3">
        <f t="shared" si="1"/>
        <v>1.0000219178082193</v>
      </c>
      <c r="F12" s="39">
        <f t="shared" si="3"/>
        <v>1.0001041141528602</v>
      </c>
      <c r="G12" s="1"/>
    </row>
    <row r="13" spans="1:7" x14ac:dyDescent="0.25">
      <c r="A13" s="38">
        <v>44200</v>
      </c>
      <c r="B13" s="32">
        <f>VLOOKUP(A13,CORRA_value!A:B,2,0)</f>
        <v>0.2</v>
      </c>
      <c r="C13" s="3">
        <f t="shared" si="0"/>
        <v>2E-3</v>
      </c>
      <c r="D13" s="4">
        <f t="shared" si="2"/>
        <v>1</v>
      </c>
      <c r="E13" s="3">
        <f t="shared" si="1"/>
        <v>1.0000054794520548</v>
      </c>
      <c r="F13" s="39">
        <f t="shared" si="3"/>
        <v>1.0001095941754035</v>
      </c>
      <c r="G13" s="1"/>
    </row>
    <row r="14" spans="1:7" x14ac:dyDescent="0.25">
      <c r="A14" s="38">
        <v>44201</v>
      </c>
      <c r="B14" s="32">
        <f>VLOOKUP(A14,CORRA_value!A:B,2,0)</f>
        <v>0.2</v>
      </c>
      <c r="C14" s="3">
        <f t="shared" si="0"/>
        <v>2E-3</v>
      </c>
      <c r="D14" s="4">
        <f t="shared" si="2"/>
        <v>1</v>
      </c>
      <c r="E14" s="3">
        <f t="shared" si="1"/>
        <v>1.0000054794520548</v>
      </c>
      <c r="F14" s="39">
        <f t="shared" si="3"/>
        <v>1.0001150742279743</v>
      </c>
      <c r="G14" s="1"/>
    </row>
    <row r="15" spans="1:7" x14ac:dyDescent="0.25">
      <c r="A15" s="38">
        <v>44202</v>
      </c>
      <c r="B15" s="32">
        <f>VLOOKUP(A15,CORRA_value!A:B,2,0)</f>
        <v>0.2</v>
      </c>
      <c r="C15" s="3">
        <f t="shared" si="0"/>
        <v>2E-3</v>
      </c>
      <c r="D15" s="4">
        <f t="shared" si="2"/>
        <v>1</v>
      </c>
      <c r="E15" s="3">
        <f t="shared" si="1"/>
        <v>1.0000054794520548</v>
      </c>
      <c r="F15" s="39">
        <f t="shared" si="3"/>
        <v>1.0001205543105727</v>
      </c>
      <c r="G15" s="1"/>
    </row>
    <row r="16" spans="1:7" x14ac:dyDescent="0.25">
      <c r="A16" s="38">
        <v>44203</v>
      </c>
      <c r="B16" s="32">
        <f>VLOOKUP(A16,CORRA_value!A:B,2,0)</f>
        <v>0.2</v>
      </c>
      <c r="C16" s="3">
        <f t="shared" si="0"/>
        <v>2E-3</v>
      </c>
      <c r="D16" s="4">
        <f t="shared" si="2"/>
        <v>1</v>
      </c>
      <c r="E16" s="3">
        <f t="shared" si="1"/>
        <v>1.0000054794520548</v>
      </c>
      <c r="F16" s="39">
        <f t="shared" si="3"/>
        <v>1.000126034423199</v>
      </c>
      <c r="G16" s="1"/>
    </row>
    <row r="17" spans="1:7" x14ac:dyDescent="0.25">
      <c r="A17" s="38">
        <v>44204</v>
      </c>
      <c r="B17" s="32">
        <f>VLOOKUP(A17,CORRA_value!A:B,2,0)</f>
        <v>0.2</v>
      </c>
      <c r="C17" s="3">
        <f t="shared" si="0"/>
        <v>2E-3</v>
      </c>
      <c r="D17" s="4">
        <f t="shared" si="2"/>
        <v>3</v>
      </c>
      <c r="E17" s="3">
        <f t="shared" si="1"/>
        <v>1.0000164383561645</v>
      </c>
      <c r="F17" s="39">
        <f t="shared" si="3"/>
        <v>1.0001424748511623</v>
      </c>
      <c r="G17" s="1"/>
    </row>
    <row r="18" spans="1:7" x14ac:dyDescent="0.25">
      <c r="A18" s="38">
        <v>44207</v>
      </c>
      <c r="B18" s="32">
        <f>VLOOKUP(A18,CORRA_value!A:B,2,0)</f>
        <v>0.2</v>
      </c>
      <c r="C18" s="3">
        <f t="shared" si="0"/>
        <v>2E-3</v>
      </c>
      <c r="D18" s="4">
        <f t="shared" si="2"/>
        <v>1</v>
      </c>
      <c r="E18" s="3">
        <f t="shared" si="1"/>
        <v>1.0000054794520548</v>
      </c>
      <c r="F18" s="39">
        <f t="shared" si="3"/>
        <v>1.0001479550839012</v>
      </c>
      <c r="G18" s="1"/>
    </row>
    <row r="19" spans="1:7" x14ac:dyDescent="0.25">
      <c r="A19" s="38">
        <v>44208</v>
      </c>
      <c r="B19" s="32">
        <f>VLOOKUP(A19,CORRA_value!A:B,2,0)</f>
        <v>0.2</v>
      </c>
      <c r="C19" s="3">
        <f t="shared" si="0"/>
        <v>2E-3</v>
      </c>
      <c r="D19" s="4">
        <f t="shared" si="2"/>
        <v>1</v>
      </c>
      <c r="E19" s="3">
        <f t="shared" si="1"/>
        <v>1.0000054794520548</v>
      </c>
      <c r="F19" s="39">
        <f t="shared" si="3"/>
        <v>1.0001534353466688</v>
      </c>
      <c r="G19" s="24"/>
    </row>
    <row r="20" spans="1:7" x14ac:dyDescent="0.25">
      <c r="A20" s="38">
        <v>44209</v>
      </c>
      <c r="B20" s="32">
        <f>VLOOKUP(A20,CORRA_value!A:B,2,0)</f>
        <v>0.2</v>
      </c>
      <c r="C20" s="3">
        <f t="shared" si="0"/>
        <v>2E-3</v>
      </c>
      <c r="D20" s="4">
        <f>(A21-A20)</f>
        <v>1</v>
      </c>
      <c r="E20" s="3">
        <f t="shared" si="1"/>
        <v>1.0000054794520548</v>
      </c>
      <c r="F20" s="39">
        <f t="shared" si="3"/>
        <v>1.0001589156394652</v>
      </c>
      <c r="G20" s="1"/>
    </row>
    <row r="21" spans="1:7" x14ac:dyDescent="0.25">
      <c r="A21" s="38">
        <v>44210</v>
      </c>
      <c r="B21" s="32">
        <f>VLOOKUP(A21,CORRA_value!A:B,2,0)</f>
        <v>0.19</v>
      </c>
      <c r="C21" s="3">
        <f t="shared" si="0"/>
        <v>1.9E-3</v>
      </c>
      <c r="D21" s="4">
        <f t="shared" si="2"/>
        <v>1</v>
      </c>
      <c r="E21" s="3">
        <f t="shared" si="1"/>
        <v>1.0000052054794522</v>
      </c>
      <c r="F21" s="39">
        <f t="shared" si="3"/>
        <v>1.0001641219461495</v>
      </c>
      <c r="G21" s="1"/>
    </row>
    <row r="22" spans="1:7" x14ac:dyDescent="0.25">
      <c r="A22" s="38">
        <v>44211</v>
      </c>
      <c r="B22" s="32">
        <f>VLOOKUP(A22,CORRA_value!A:B,2,0)</f>
        <v>0.15</v>
      </c>
      <c r="C22" s="3">
        <f t="shared" si="0"/>
        <v>1.5E-3</v>
      </c>
      <c r="D22" s="4">
        <f t="shared" si="2"/>
        <v>3</v>
      </c>
      <c r="E22" s="3">
        <f t="shared" si="1"/>
        <v>1.0000123287671232</v>
      </c>
      <c r="F22" s="39">
        <f t="shared" si="3"/>
        <v>1.0001764527366939</v>
      </c>
      <c r="G22" s="1"/>
    </row>
    <row r="23" spans="1:7" x14ac:dyDescent="0.25">
      <c r="A23" s="38">
        <v>44214</v>
      </c>
      <c r="B23" s="32">
        <f>VLOOKUP(A23,CORRA_value!A:B,2,0)</f>
        <v>0.15</v>
      </c>
      <c r="C23" s="3">
        <f t="shared" si="0"/>
        <v>1.5E-3</v>
      </c>
      <c r="D23" s="4">
        <f t="shared" si="2"/>
        <v>1</v>
      </c>
      <c r="E23" s="3">
        <f t="shared" si="1"/>
        <v>1.0000041095890411</v>
      </c>
      <c r="F23" s="39">
        <f t="shared" si="3"/>
        <v>1.0001805630508831</v>
      </c>
      <c r="G23" s="1"/>
    </row>
    <row r="24" spans="1:7" x14ac:dyDescent="0.25">
      <c r="A24" s="38">
        <v>44215</v>
      </c>
      <c r="B24" s="32">
        <f>VLOOKUP(A24,CORRA_value!A:B,2,0)</f>
        <v>0.15</v>
      </c>
      <c r="C24" s="3">
        <f t="shared" si="0"/>
        <v>1.5E-3</v>
      </c>
      <c r="D24" s="4">
        <f t="shared" si="2"/>
        <v>1</v>
      </c>
      <c r="E24" s="3">
        <f t="shared" si="1"/>
        <v>1.0000041095890411</v>
      </c>
      <c r="F24" s="39">
        <f t="shared" si="3"/>
        <v>1.0001846733819642</v>
      </c>
      <c r="G24" s="1"/>
    </row>
    <row r="25" spans="1:7" x14ac:dyDescent="0.25">
      <c r="A25" s="38">
        <v>44216</v>
      </c>
      <c r="B25" s="32">
        <f>VLOOKUP(A25,CORRA_value!A:B,2,0)</f>
        <v>0.13</v>
      </c>
      <c r="C25" s="3">
        <f t="shared" si="0"/>
        <v>1.2999999999999999E-3</v>
      </c>
      <c r="D25" s="4">
        <f t="shared" si="2"/>
        <v>1</v>
      </c>
      <c r="E25" s="3">
        <f t="shared" si="1"/>
        <v>1.0000035616438356</v>
      </c>
      <c r="F25" s="39">
        <f t="shared" si="3"/>
        <v>1.0001882356835405</v>
      </c>
      <c r="G25" s="1"/>
    </row>
    <row r="26" spans="1:7" x14ac:dyDescent="0.25">
      <c r="A26" s="38">
        <v>44217</v>
      </c>
      <c r="B26" s="32">
        <f>VLOOKUP(A26,CORRA_value!A:B,2,0)</f>
        <v>0.15</v>
      </c>
      <c r="C26" s="3">
        <f t="shared" si="0"/>
        <v>1.5E-3</v>
      </c>
      <c r="D26" s="4">
        <f t="shared" si="2"/>
        <v>1</v>
      </c>
      <c r="E26" s="3">
        <f t="shared" si="1"/>
        <v>1.0000041095890411</v>
      </c>
      <c r="F26" s="39">
        <f t="shared" si="3"/>
        <v>1.0001923460461528</v>
      </c>
      <c r="G26" s="1"/>
    </row>
    <row r="27" spans="1:7" x14ac:dyDescent="0.25">
      <c r="A27" s="38">
        <v>44218</v>
      </c>
      <c r="B27" s="32">
        <f>VLOOKUP(A27,CORRA_value!A:B,2,0)</f>
        <v>0.15</v>
      </c>
      <c r="C27" s="3">
        <f t="shared" si="0"/>
        <v>1.5E-3</v>
      </c>
      <c r="D27" s="4">
        <f t="shared" si="2"/>
        <v>3</v>
      </c>
      <c r="E27" s="3">
        <f t="shared" si="1"/>
        <v>1.0000123287671232</v>
      </c>
      <c r="F27" s="39">
        <f t="shared" si="3"/>
        <v>1.0002046771846655</v>
      </c>
      <c r="G27" s="1"/>
    </row>
    <row r="28" spans="1:7" x14ac:dyDescent="0.25">
      <c r="A28" s="38">
        <v>44221</v>
      </c>
      <c r="B28" s="32">
        <f>VLOOKUP(A28,CORRA_value!A:B,2,0)</f>
        <v>0.2</v>
      </c>
      <c r="C28" s="3">
        <f t="shared" si="0"/>
        <v>2E-3</v>
      </c>
      <c r="D28" s="4">
        <f t="shared" si="2"/>
        <v>1</v>
      </c>
      <c r="E28" s="3">
        <f t="shared" si="1"/>
        <v>1.0000054794520548</v>
      </c>
      <c r="F28" s="39">
        <f t="shared" si="3"/>
        <v>1.0002101577582392</v>
      </c>
      <c r="G28" s="1"/>
    </row>
    <row r="29" spans="1:7" x14ac:dyDescent="0.25">
      <c r="A29" s="38">
        <v>44222</v>
      </c>
      <c r="B29" s="32">
        <f>VLOOKUP(A29,CORRA_value!A:B,2,0)</f>
        <v>0.19</v>
      </c>
      <c r="C29" s="3">
        <f t="shared" si="0"/>
        <v>1.9E-3</v>
      </c>
      <c r="D29" s="4">
        <f t="shared" si="2"/>
        <v>1</v>
      </c>
      <c r="E29" s="3">
        <f t="shared" si="1"/>
        <v>1.0000052054794522</v>
      </c>
      <c r="F29" s="39">
        <f t="shared" si="3"/>
        <v>1.0002153643316631</v>
      </c>
      <c r="G29" s="1"/>
    </row>
    <row r="30" spans="1:7" x14ac:dyDescent="0.25">
      <c r="A30" s="38">
        <v>44223</v>
      </c>
      <c r="B30" s="32">
        <f>VLOOKUP(A30,CORRA_value!A:B,2,0)</f>
        <v>0.19</v>
      </c>
      <c r="C30" s="3">
        <f t="shared" si="0"/>
        <v>1.9E-3</v>
      </c>
      <c r="D30" s="4">
        <f t="shared" si="2"/>
        <v>1</v>
      </c>
      <c r="E30" s="3">
        <f t="shared" si="1"/>
        <v>1.0000052054794522</v>
      </c>
      <c r="F30" s="39">
        <f t="shared" si="3"/>
        <v>1.0002205709321899</v>
      </c>
      <c r="G30" s="1"/>
    </row>
    <row r="31" spans="1:7" x14ac:dyDescent="0.25">
      <c r="A31" s="38">
        <v>44224</v>
      </c>
      <c r="B31" s="32">
        <f>VLOOKUP(A31,CORRA_value!A:B,2,0)</f>
        <v>0.19</v>
      </c>
      <c r="C31" s="3">
        <f t="shared" si="0"/>
        <v>1.9E-3</v>
      </c>
      <c r="D31" s="4">
        <f t="shared" si="2"/>
        <v>1</v>
      </c>
      <c r="E31" s="3">
        <f t="shared" si="1"/>
        <v>1.0000052054794522</v>
      </c>
      <c r="F31" s="39">
        <f t="shared" si="3"/>
        <v>1.0002257775598196</v>
      </c>
      <c r="G31" s="1"/>
    </row>
    <row r="32" spans="1:7" x14ac:dyDescent="0.25">
      <c r="A32" s="38">
        <v>44225</v>
      </c>
      <c r="B32" s="32">
        <f>VLOOKUP(A32,CORRA_value!A:B,2,0)</f>
        <v>0.18</v>
      </c>
      <c r="C32" s="3">
        <f t="shared" si="0"/>
        <v>1.8E-3</v>
      </c>
      <c r="D32" s="4">
        <f t="shared" si="2"/>
        <v>3</v>
      </c>
      <c r="E32" s="3">
        <f t="shared" si="1"/>
        <v>1.000014794520548</v>
      </c>
      <c r="F32" s="39">
        <f t="shared" si="3"/>
        <v>1.0002405754206383</v>
      </c>
      <c r="G32" s="1"/>
    </row>
    <row r="33" spans="1:7" x14ac:dyDescent="0.25">
      <c r="A33" s="38">
        <v>44228</v>
      </c>
      <c r="B33" s="32">
        <f>VLOOKUP(A33,CORRA_value!A:B,2,0)</f>
        <v>0.19</v>
      </c>
      <c r="C33" s="3">
        <f t="shared" si="0"/>
        <v>1.9E-3</v>
      </c>
      <c r="D33" s="4">
        <f t="shared" si="2"/>
        <v>1</v>
      </c>
      <c r="E33" s="3">
        <f t="shared" si="1"/>
        <v>1.0000052054794522</v>
      </c>
      <c r="F33" s="39">
        <f t="shared" si="3"/>
        <v>1.0002457821524009</v>
      </c>
      <c r="G33" s="1"/>
    </row>
    <row r="34" spans="1:7" x14ac:dyDescent="0.25">
      <c r="A34" s="38">
        <v>44229</v>
      </c>
      <c r="B34" s="32">
        <f>VLOOKUP(A34,CORRA_value!A:B,2,0)</f>
        <v>0.19</v>
      </c>
      <c r="C34" s="3">
        <f t="shared" si="0"/>
        <v>1.9E-3</v>
      </c>
      <c r="D34" s="4">
        <f t="shared" si="2"/>
        <v>1</v>
      </c>
      <c r="E34" s="3">
        <f t="shared" si="1"/>
        <v>1.0000052054794522</v>
      </c>
      <c r="F34" s="39">
        <f t="shared" si="3"/>
        <v>1.000250988911267</v>
      </c>
      <c r="G34" s="1"/>
    </row>
    <row r="35" spans="1:7" x14ac:dyDescent="0.25">
      <c r="A35" s="38">
        <v>44230</v>
      </c>
      <c r="B35" s="32">
        <f>VLOOKUP(A35,CORRA_value!A:B,2,0)</f>
        <v>0.19</v>
      </c>
      <c r="C35" s="3">
        <f t="shared" si="0"/>
        <v>1.9E-3</v>
      </c>
      <c r="D35" s="4">
        <f t="shared" si="2"/>
        <v>1</v>
      </c>
      <c r="E35" s="3">
        <f t="shared" si="1"/>
        <v>1.0000052054794522</v>
      </c>
      <c r="F35" s="39">
        <f t="shared" si="3"/>
        <v>1.0002561956972367</v>
      </c>
      <c r="G35" s="1"/>
    </row>
    <row r="36" spans="1:7" x14ac:dyDescent="0.25">
      <c r="A36" s="38">
        <v>44231</v>
      </c>
      <c r="B36" s="32">
        <f>VLOOKUP(A36,CORRA_value!A:B,2,0)</f>
        <v>0.19</v>
      </c>
      <c r="C36" s="3">
        <f t="shared" si="0"/>
        <v>1.9E-3</v>
      </c>
      <c r="D36" s="4">
        <f t="shared" si="2"/>
        <v>1</v>
      </c>
      <c r="E36" s="3">
        <f t="shared" si="1"/>
        <v>1.0000052054794522</v>
      </c>
      <c r="F36" s="39">
        <f t="shared" si="3"/>
        <v>1.0002614025103103</v>
      </c>
      <c r="G36" s="1"/>
    </row>
    <row r="37" spans="1:7" x14ac:dyDescent="0.25">
      <c r="A37" s="38">
        <v>44232</v>
      </c>
      <c r="B37" s="32">
        <f>VLOOKUP(A37,CORRA_value!A:B,2,0)</f>
        <v>0.2</v>
      </c>
      <c r="C37" s="3">
        <f t="shared" si="0"/>
        <v>2E-3</v>
      </c>
      <c r="D37" s="4">
        <f t="shared" si="2"/>
        <v>3</v>
      </c>
      <c r="E37" s="3">
        <f t="shared" si="1"/>
        <v>1.0000164383561645</v>
      </c>
      <c r="F37" s="39">
        <f t="shared" si="3"/>
        <v>1.0002778451635024</v>
      </c>
      <c r="G37" s="1"/>
    </row>
    <row r="38" spans="1:7" x14ac:dyDescent="0.25">
      <c r="A38" s="38">
        <v>44235</v>
      </c>
      <c r="B38" s="32">
        <f>VLOOKUP(A38,CORRA_value!A:B,2,0)</f>
        <v>0.2</v>
      </c>
      <c r="C38" s="3">
        <f t="shared" si="0"/>
        <v>2E-3</v>
      </c>
      <c r="D38" s="4">
        <f t="shared" si="2"/>
        <v>1</v>
      </c>
      <c r="E38" s="3">
        <f t="shared" si="1"/>
        <v>1.0000054794520548</v>
      </c>
      <c r="F38" s="39">
        <f t="shared" si="3"/>
        <v>1.0002833261379964</v>
      </c>
      <c r="G38" s="1"/>
    </row>
    <row r="39" spans="1:7" x14ac:dyDescent="0.25">
      <c r="A39" s="38">
        <v>44236</v>
      </c>
      <c r="B39" s="32">
        <f>VLOOKUP(A39,CORRA_value!A:B,2,0)</f>
        <v>0.2</v>
      </c>
      <c r="C39" s="3">
        <f t="shared" si="0"/>
        <v>2E-3</v>
      </c>
      <c r="D39" s="4">
        <f t="shared" si="2"/>
        <v>1</v>
      </c>
      <c r="E39" s="3">
        <f t="shared" si="1"/>
        <v>1.0000054794520548</v>
      </c>
      <c r="F39" s="39">
        <f t="shared" si="3"/>
        <v>1.0002888071425231</v>
      </c>
      <c r="G39" s="1"/>
    </row>
    <row r="40" spans="1:7" x14ac:dyDescent="0.25">
      <c r="A40" s="38">
        <v>44237</v>
      </c>
      <c r="B40" s="32">
        <f>VLOOKUP(A40,CORRA_value!A:B,2,0)</f>
        <v>0.18</v>
      </c>
      <c r="C40" s="3">
        <f t="shared" si="0"/>
        <v>1.8E-3</v>
      </c>
      <c r="D40" s="4">
        <f t="shared" si="2"/>
        <v>1</v>
      </c>
      <c r="E40" s="3">
        <f t="shared" si="1"/>
        <v>1.0000049315068493</v>
      </c>
      <c r="F40" s="39">
        <f t="shared" si="3"/>
        <v>1.0002937400736269</v>
      </c>
      <c r="G40" s="1"/>
    </row>
    <row r="41" spans="1:7" x14ac:dyDescent="0.25">
      <c r="A41" s="38">
        <v>44238</v>
      </c>
      <c r="B41" s="32">
        <f>VLOOKUP(A41,CORRA_value!A:B,2,0)</f>
        <v>0.2</v>
      </c>
      <c r="C41" s="3">
        <f t="shared" si="0"/>
        <v>2E-3</v>
      </c>
      <c r="D41" s="4">
        <f t="shared" si="2"/>
        <v>1</v>
      </c>
      <c r="E41" s="3">
        <f t="shared" si="1"/>
        <v>1.0000054794520548</v>
      </c>
      <c r="F41" s="39">
        <f t="shared" si="3"/>
        <v>1.0002992211352164</v>
      </c>
      <c r="G41" s="1"/>
    </row>
    <row r="42" spans="1:7" x14ac:dyDescent="0.25">
      <c r="A42" s="38">
        <v>44239</v>
      </c>
      <c r="B42" s="32">
        <f>VLOOKUP(A42,CORRA_value!A:B,2,0)</f>
        <v>0.2</v>
      </c>
      <c r="C42" s="3">
        <f t="shared" si="0"/>
        <v>2E-3</v>
      </c>
      <c r="D42" s="4">
        <f t="shared" si="2"/>
        <v>4</v>
      </c>
      <c r="E42" s="3">
        <f t="shared" si="1"/>
        <v>1.0000219178082193</v>
      </c>
      <c r="F42" s="39">
        <f t="shared" si="3"/>
        <v>1.0003211455017071</v>
      </c>
      <c r="G42" s="1"/>
    </row>
    <row r="43" spans="1:7" x14ac:dyDescent="0.25">
      <c r="A43" s="38">
        <v>44243</v>
      </c>
      <c r="B43" s="32">
        <f>VLOOKUP(A43,CORRA_value!A:B,2,0)</f>
        <v>0.2</v>
      </c>
      <c r="C43" s="3">
        <f t="shared" si="0"/>
        <v>2E-3</v>
      </c>
      <c r="D43" s="4">
        <f t="shared" si="2"/>
        <v>1</v>
      </c>
      <c r="E43" s="3">
        <f t="shared" si="1"/>
        <v>1.0000054794520548</v>
      </c>
      <c r="F43" s="39">
        <f t="shared" si="3"/>
        <v>1.0003266267134632</v>
      </c>
      <c r="G43" s="1"/>
    </row>
    <row r="44" spans="1:7" x14ac:dyDescent="0.25">
      <c r="A44" s="38">
        <v>44244</v>
      </c>
      <c r="B44" s="32">
        <f>VLOOKUP(A44,CORRA_value!A:B,2,0)</f>
        <v>0.2</v>
      </c>
      <c r="C44" s="3">
        <f t="shared" si="0"/>
        <v>2E-3</v>
      </c>
      <c r="D44" s="4">
        <f t="shared" si="2"/>
        <v>1</v>
      </c>
      <c r="E44" s="3">
        <f t="shared" si="1"/>
        <v>1.0000054794520548</v>
      </c>
      <c r="F44" s="39">
        <f t="shared" si="3"/>
        <v>1.0003321079552534</v>
      </c>
      <c r="G44" s="1"/>
    </row>
    <row r="45" spans="1:7" x14ac:dyDescent="0.25">
      <c r="A45" s="38">
        <v>44245</v>
      </c>
      <c r="B45" s="32">
        <f>VLOOKUP(A45,CORRA_value!A:B,2,0)</f>
        <v>0.2</v>
      </c>
      <c r="C45" s="3">
        <f t="shared" si="0"/>
        <v>2E-3</v>
      </c>
      <c r="D45" s="4">
        <f t="shared" si="2"/>
        <v>1</v>
      </c>
      <c r="E45" s="3">
        <f t="shared" si="1"/>
        <v>1.0000054794520548</v>
      </c>
      <c r="F45" s="39">
        <f t="shared" si="3"/>
        <v>1.0003375892270778</v>
      </c>
      <c r="G45" s="1"/>
    </row>
    <row r="46" spans="1:7" x14ac:dyDescent="0.25">
      <c r="A46" s="38">
        <v>44246</v>
      </c>
      <c r="B46" s="32">
        <f>VLOOKUP(A46,CORRA_value!A:B,2,0)</f>
        <v>0.2</v>
      </c>
      <c r="C46" s="3">
        <f t="shared" si="0"/>
        <v>2E-3</v>
      </c>
      <c r="D46" s="4">
        <f t="shared" si="2"/>
        <v>3</v>
      </c>
      <c r="E46" s="3">
        <f t="shared" si="1"/>
        <v>1.0000164383561645</v>
      </c>
      <c r="F46" s="39">
        <f t="shared" si="3"/>
        <v>1.0003540331326544</v>
      </c>
      <c r="G46" s="1"/>
    </row>
    <row r="47" spans="1:7" x14ac:dyDescent="0.25">
      <c r="A47" s="38">
        <v>44249</v>
      </c>
      <c r="B47" s="32">
        <f>VLOOKUP(A47,CORRA_value!A:B,2,0)</f>
        <v>0.2</v>
      </c>
      <c r="C47" s="3">
        <f t="shared" si="0"/>
        <v>2E-3</v>
      </c>
      <c r="D47" s="4">
        <f t="shared" si="2"/>
        <v>1</v>
      </c>
      <c r="E47" s="3">
        <f t="shared" si="1"/>
        <v>1.0000054794520548</v>
      </c>
      <c r="F47" s="39">
        <f t="shared" si="3"/>
        <v>1.0003595145246167</v>
      </c>
      <c r="G47" s="1"/>
    </row>
    <row r="48" spans="1:7" x14ac:dyDescent="0.25">
      <c r="A48" s="38">
        <v>44250</v>
      </c>
      <c r="B48" s="32">
        <f>VLOOKUP(A48,CORRA_value!A:B,2,0)</f>
        <v>0.2</v>
      </c>
      <c r="C48" s="3">
        <f t="shared" si="0"/>
        <v>2E-3</v>
      </c>
      <c r="D48" s="4">
        <f t="shared" si="2"/>
        <v>1</v>
      </c>
      <c r="E48" s="3">
        <f t="shared" si="1"/>
        <v>1.0000054794520548</v>
      </c>
      <c r="F48" s="39">
        <f t="shared" si="3"/>
        <v>1.0003649959466141</v>
      </c>
      <c r="G48" s="1"/>
    </row>
    <row r="49" spans="1:7" x14ac:dyDescent="0.25">
      <c r="A49" s="38">
        <v>44251</v>
      </c>
      <c r="B49" s="32">
        <f>VLOOKUP(A49,CORRA_value!A:B,2,0)</f>
        <v>0.2</v>
      </c>
      <c r="C49" s="3">
        <f t="shared" si="0"/>
        <v>2E-3</v>
      </c>
      <c r="D49" s="4">
        <f t="shared" si="2"/>
        <v>1</v>
      </c>
      <c r="E49" s="3">
        <f t="shared" si="1"/>
        <v>1.0000054794520548</v>
      </c>
      <c r="F49" s="39">
        <f t="shared" si="3"/>
        <v>1.0003704773986466</v>
      </c>
      <c r="G49" s="1"/>
    </row>
    <row r="50" spans="1:7" x14ac:dyDescent="0.25">
      <c r="A50" s="38">
        <v>44252</v>
      </c>
      <c r="B50" s="32">
        <f>VLOOKUP(A50,CORRA_value!A:B,2,0)</f>
        <v>0.2</v>
      </c>
      <c r="C50" s="3">
        <f t="shared" si="0"/>
        <v>2E-3</v>
      </c>
      <c r="D50" s="4">
        <f t="shared" si="2"/>
        <v>1</v>
      </c>
      <c r="E50" s="3">
        <f t="shared" si="1"/>
        <v>1.0000054794520548</v>
      </c>
      <c r="F50" s="39">
        <f t="shared" si="3"/>
        <v>1.0003759588807144</v>
      </c>
      <c r="G50" s="1"/>
    </row>
    <row r="51" spans="1:7" x14ac:dyDescent="0.25">
      <c r="A51" s="38">
        <v>44253</v>
      </c>
      <c r="B51" s="32">
        <f>VLOOKUP(A51,CORRA_value!A:B,2,0)</f>
        <v>0.18</v>
      </c>
      <c r="C51" s="3">
        <f t="shared" si="0"/>
        <v>1.8E-3</v>
      </c>
      <c r="D51" s="4">
        <f t="shared" si="2"/>
        <v>3</v>
      </c>
      <c r="E51" s="3">
        <f t="shared" si="1"/>
        <v>1.000014794520548</v>
      </c>
      <c r="F51" s="39">
        <f>F50*E51</f>
        <v>1.0003907589633938</v>
      </c>
      <c r="G51" s="1"/>
    </row>
    <row r="52" spans="1:7" x14ac:dyDescent="0.25">
      <c r="A52" s="38">
        <v>44256</v>
      </c>
      <c r="B52" s="32">
        <f>VLOOKUP(A52,CORRA_value!A:B,2,0)</f>
        <v>0.18</v>
      </c>
      <c r="C52" s="3">
        <f t="shared" si="0"/>
        <v>1.8E-3</v>
      </c>
      <c r="D52" s="4">
        <f t="shared" si="2"/>
        <v>1</v>
      </c>
      <c r="E52" s="3">
        <f t="shared" si="1"/>
        <v>1.0000049315068493</v>
      </c>
      <c r="F52" s="39">
        <f>F51*E52</f>
        <v>1.0003956923972737</v>
      </c>
      <c r="G52" s="1"/>
    </row>
    <row r="53" spans="1:7" x14ac:dyDescent="0.25">
      <c r="A53" s="38">
        <v>44257</v>
      </c>
      <c r="B53" s="32">
        <f>VLOOKUP(A53,CORRA_value!A:B,2,0)</f>
        <v>0.16</v>
      </c>
      <c r="C53" s="3">
        <f t="shared" si="0"/>
        <v>1.6000000000000001E-3</v>
      </c>
      <c r="D53" s="4">
        <f t="shared" si="2"/>
        <v>1</v>
      </c>
      <c r="E53" s="3">
        <f t="shared" si="1"/>
        <v>1.0000043835616439</v>
      </c>
      <c r="F53" s="39">
        <f t="shared" si="3"/>
        <v>1.0004000776934596</v>
      </c>
      <c r="G53" s="1"/>
    </row>
    <row r="54" spans="1:7" x14ac:dyDescent="0.25">
      <c r="A54" s="38">
        <v>44258</v>
      </c>
      <c r="B54" s="32">
        <f>VLOOKUP(A54,CORRA_value!A:B,2,0)</f>
        <v>0.16</v>
      </c>
      <c r="C54" s="3">
        <f t="shared" si="0"/>
        <v>1.6000000000000001E-3</v>
      </c>
      <c r="D54" s="4">
        <f t="shared" si="2"/>
        <v>1</v>
      </c>
      <c r="E54" s="3">
        <f t="shared" si="1"/>
        <v>1.0000043835616439</v>
      </c>
      <c r="F54" s="39">
        <f t="shared" si="3"/>
        <v>1.0004044630088686</v>
      </c>
      <c r="G54" s="1"/>
    </row>
    <row r="55" spans="1:7" x14ac:dyDescent="0.25">
      <c r="A55" s="38">
        <v>44259</v>
      </c>
      <c r="B55" s="32">
        <f>VLOOKUP(A55,CORRA_value!A:B,2,0)</f>
        <v>0.17</v>
      </c>
      <c r="C55" s="3">
        <f t="shared" si="0"/>
        <v>1.7000000000000001E-3</v>
      </c>
      <c r="D55" s="4">
        <f t="shared" si="2"/>
        <v>1</v>
      </c>
      <c r="E55" s="3">
        <f t="shared" si="1"/>
        <v>1.0000046575342465</v>
      </c>
      <c r="F55" s="39">
        <f t="shared" ref="F55:F60" si="4">F54*E55</f>
        <v>1.0004091224269154</v>
      </c>
      <c r="G55" s="1"/>
    </row>
    <row r="56" spans="1:7" x14ac:dyDescent="0.25">
      <c r="A56" s="38">
        <v>44260</v>
      </c>
      <c r="B56" s="32">
        <f>VLOOKUP(A56,CORRA_value!A:B,2,0)</f>
        <v>0.17</v>
      </c>
      <c r="C56" s="3">
        <f t="shared" si="0"/>
        <v>1.7000000000000001E-3</v>
      </c>
      <c r="D56" s="4">
        <f t="shared" si="2"/>
        <v>3</v>
      </c>
      <c r="E56" s="3">
        <f t="shared" si="1"/>
        <v>1.0000139726027397</v>
      </c>
      <c r="F56" s="39">
        <f t="shared" si="4"/>
        <v>1.0004231007461601</v>
      </c>
      <c r="G56" s="1"/>
    </row>
    <row r="57" spans="1:7" x14ac:dyDescent="0.25">
      <c r="A57" s="38">
        <v>44263</v>
      </c>
      <c r="B57" s="32">
        <f>VLOOKUP(A57,CORRA_value!A:B,2,0)</f>
        <v>0.18</v>
      </c>
      <c r="C57" s="3">
        <f t="shared" si="0"/>
        <v>1.8E-3</v>
      </c>
      <c r="D57" s="4">
        <f t="shared" si="2"/>
        <v>1</v>
      </c>
      <c r="E57" s="3">
        <f t="shared" si="1"/>
        <v>1.0000049315068493</v>
      </c>
      <c r="F57" s="39">
        <f t="shared" si="4"/>
        <v>1.0004280343395338</v>
      </c>
      <c r="G57" s="1"/>
    </row>
    <row r="58" spans="1:7" x14ac:dyDescent="0.25">
      <c r="A58" s="38">
        <v>44264</v>
      </c>
      <c r="B58" s="32">
        <f>VLOOKUP(A58,CORRA_value!A:B,2,0)</f>
        <v>0.19</v>
      </c>
      <c r="C58" s="3">
        <f t="shared" si="0"/>
        <v>1.9E-3</v>
      </c>
      <c r="D58" s="4">
        <f t="shared" si="2"/>
        <v>1</v>
      </c>
      <c r="E58" s="3">
        <f t="shared" si="1"/>
        <v>1.0000052054794522</v>
      </c>
      <c r="F58" s="39">
        <f t="shared" si="4"/>
        <v>1.0004332420471098</v>
      </c>
      <c r="G58" s="1"/>
    </row>
    <row r="59" spans="1:7" x14ac:dyDescent="0.25">
      <c r="A59" s="38">
        <v>44265</v>
      </c>
      <c r="B59" s="32">
        <f>VLOOKUP(A59,CORRA_value!A:B,2,0)</f>
        <v>0.18</v>
      </c>
      <c r="C59" s="3">
        <f t="shared" si="0"/>
        <v>1.8E-3</v>
      </c>
      <c r="D59" s="4">
        <f t="shared" si="2"/>
        <v>1</v>
      </c>
      <c r="E59" s="3">
        <f t="shared" si="1"/>
        <v>1.0000049315068493</v>
      </c>
      <c r="F59" s="39">
        <f t="shared" si="4"/>
        <v>1.0004381756904952</v>
      </c>
    </row>
    <row r="60" spans="1:7" x14ac:dyDescent="0.25">
      <c r="A60" s="38">
        <v>44266</v>
      </c>
      <c r="B60" s="32">
        <f>VLOOKUP(A60,CORRA_value!A:B,2,0)</f>
        <v>0.18</v>
      </c>
      <c r="C60" s="3">
        <f t="shared" si="0"/>
        <v>1.8E-3</v>
      </c>
      <c r="D60" s="4">
        <f t="shared" si="2"/>
        <v>1</v>
      </c>
      <c r="E60" s="3">
        <f t="shared" si="1"/>
        <v>1.0000049315068493</v>
      </c>
      <c r="F60" s="39">
        <f t="shared" si="4"/>
        <v>1.0004431093582109</v>
      </c>
    </row>
    <row r="61" spans="1:7" x14ac:dyDescent="0.25">
      <c r="A61" s="38">
        <v>44267</v>
      </c>
      <c r="B61" s="32">
        <f>VLOOKUP(A61,CORRA_value!A:B,2,0)</f>
        <v>0.17</v>
      </c>
      <c r="C61" s="3">
        <f t="shared" si="0"/>
        <v>1.7000000000000001E-3</v>
      </c>
      <c r="D61" s="4">
        <f t="shared" si="2"/>
        <v>3</v>
      </c>
      <c r="E61" s="3">
        <f t="shared" si="1"/>
        <v>1.0000139726027397</v>
      </c>
      <c r="F61" s="39">
        <f t="shared" si="3"/>
        <v>1.0004570881523416</v>
      </c>
    </row>
    <row r="62" spans="1:7" ht="15" customHeight="1" x14ac:dyDescent="0.25">
      <c r="A62" s="38">
        <v>44270</v>
      </c>
      <c r="B62" s="32">
        <f>VLOOKUP(A62,CORRA_value!A:B,2,0)</f>
        <v>0.17</v>
      </c>
      <c r="C62" s="3">
        <f t="shared" si="0"/>
        <v>1.7000000000000001E-3</v>
      </c>
      <c r="D62" s="4">
        <f t="shared" si="2"/>
        <v>1</v>
      </c>
      <c r="E62" s="3">
        <f t="shared" si="1"/>
        <v>1.0000046575342465</v>
      </c>
      <c r="F62" s="39">
        <f t="shared" si="3"/>
        <v>1.0004617478154918</v>
      </c>
    </row>
    <row r="63" spans="1:7" ht="15" customHeight="1" x14ac:dyDescent="0.25">
      <c r="A63" s="40">
        <v>44271</v>
      </c>
      <c r="B63" s="41">
        <f>VLOOKUP(A63,CORRA_value!A:B,2,0)</f>
        <v>0.17</v>
      </c>
      <c r="C63" s="42">
        <f t="shared" si="0"/>
        <v>1.7000000000000001E-3</v>
      </c>
      <c r="D63" s="43">
        <v>1</v>
      </c>
      <c r="E63" s="42">
        <f t="shared" si="1"/>
        <v>1.0000046575342465</v>
      </c>
      <c r="F63" s="44">
        <f>F62*E63</f>
        <v>1.0004664075003447</v>
      </c>
      <c r="G63" s="15" t="s">
        <v>24</v>
      </c>
    </row>
    <row r="64" spans="1:7" x14ac:dyDescent="0.25">
      <c r="B64" s="48" t="s">
        <v>6</v>
      </c>
      <c r="C64" s="49"/>
      <c r="D64" s="2">
        <f>SUM(D3:D63)</f>
        <v>91</v>
      </c>
      <c r="E64" s="11" t="s">
        <v>7</v>
      </c>
      <c r="F64" s="26">
        <f>ROUND(((365/D64)*((F63-1)*100)),5)</f>
        <v>0.18708</v>
      </c>
    </row>
    <row r="65" spans="1:7" x14ac:dyDescent="0.25">
      <c r="E65" s="12" t="s">
        <v>8</v>
      </c>
      <c r="F65" s="21">
        <f>100-F64</f>
        <v>99.812920000000005</v>
      </c>
    </row>
    <row r="67" spans="1:7" ht="158.25" customHeight="1" x14ac:dyDescent="0.25">
      <c r="A67" s="50" t="s">
        <v>21</v>
      </c>
      <c r="B67" s="51"/>
      <c r="C67" s="51"/>
      <c r="D67" s="51"/>
      <c r="E67" s="51"/>
      <c r="F67" s="51"/>
      <c r="G67" s="19"/>
    </row>
    <row r="68" spans="1:7" x14ac:dyDescent="0.25">
      <c r="A68" s="28"/>
      <c r="B68" s="28"/>
      <c r="C68" s="28"/>
      <c r="D68" s="28"/>
      <c r="E68" s="28"/>
      <c r="F68" s="28"/>
      <c r="G68" s="28"/>
    </row>
    <row r="69" spans="1:7" ht="84" customHeight="1" x14ac:dyDescent="0.25">
      <c r="A69" s="52" t="s">
        <v>9</v>
      </c>
      <c r="B69" s="52"/>
      <c r="C69" s="52"/>
      <c r="D69" s="52"/>
      <c r="E69" s="52"/>
      <c r="F69" s="52"/>
      <c r="G69" s="20"/>
    </row>
    <row r="73" spans="1:7" x14ac:dyDescent="0.25">
      <c r="E73" s="23"/>
    </row>
    <row r="74" spans="1:7" x14ac:dyDescent="0.25">
      <c r="E74" s="23"/>
    </row>
  </sheetData>
  <mergeCells count="4">
    <mergeCell ref="A1:F1"/>
    <mergeCell ref="B64:C64"/>
    <mergeCell ref="A67:F67"/>
    <mergeCell ref="A69:F6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8"/>
  <sheetViews>
    <sheetView workbookViewId="0">
      <selection activeCell="B8" sqref="B8"/>
    </sheetView>
  </sheetViews>
  <sheetFormatPr defaultRowHeight="15" x14ac:dyDescent="0.25"/>
  <cols>
    <col min="1" max="1" width="49.42578125" customWidth="1"/>
    <col min="2" max="2" width="53.5703125" customWidth="1"/>
    <col min="3" max="3" width="21.5703125" customWidth="1"/>
  </cols>
  <sheetData>
    <row r="1" spans="1:2" x14ac:dyDescent="0.25">
      <c r="A1" t="s">
        <v>14</v>
      </c>
    </row>
    <row r="3" spans="1:2" x14ac:dyDescent="0.25">
      <c r="A3" s="1" t="s">
        <v>0</v>
      </c>
      <c r="B3" s="1" t="s">
        <v>12</v>
      </c>
    </row>
    <row r="4" spans="1:2" x14ac:dyDescent="0.25">
      <c r="A4" s="24">
        <v>43999</v>
      </c>
      <c r="B4" s="1">
        <v>0.24</v>
      </c>
    </row>
    <row r="5" spans="1:2" x14ac:dyDescent="0.25">
      <c r="A5" s="24">
        <v>44000</v>
      </c>
      <c r="B5" s="1">
        <v>0.23</v>
      </c>
    </row>
    <row r="6" spans="1:2" x14ac:dyDescent="0.25">
      <c r="A6" s="24">
        <v>44001</v>
      </c>
      <c r="B6" s="1">
        <v>0.25</v>
      </c>
    </row>
    <row r="7" spans="1:2" x14ac:dyDescent="0.25">
      <c r="A7" s="24">
        <v>44004</v>
      </c>
      <c r="B7" s="1">
        <v>0.25</v>
      </c>
    </row>
    <row r="8" spans="1:2" x14ac:dyDescent="0.25">
      <c r="A8" s="24">
        <v>44005</v>
      </c>
      <c r="B8" s="1">
        <v>0.25</v>
      </c>
    </row>
    <row r="9" spans="1:2" x14ac:dyDescent="0.25">
      <c r="A9" s="24">
        <v>44006</v>
      </c>
      <c r="B9" s="1">
        <v>0.25</v>
      </c>
    </row>
    <row r="10" spans="1:2" x14ac:dyDescent="0.25">
      <c r="A10" s="24">
        <v>44007</v>
      </c>
      <c r="B10" s="1">
        <v>0.25</v>
      </c>
    </row>
    <row r="11" spans="1:2" x14ac:dyDescent="0.25">
      <c r="A11" s="24">
        <v>44008</v>
      </c>
      <c r="B11" s="1">
        <v>0.25</v>
      </c>
    </row>
    <row r="12" spans="1:2" x14ac:dyDescent="0.25">
      <c r="A12" s="24">
        <v>44011</v>
      </c>
      <c r="B12" s="1">
        <v>0.25</v>
      </c>
    </row>
    <row r="13" spans="1:2" x14ac:dyDescent="0.25">
      <c r="A13" s="24">
        <v>44012</v>
      </c>
      <c r="B13" s="1">
        <v>0.25</v>
      </c>
    </row>
    <row r="14" spans="1:2" x14ac:dyDescent="0.25">
      <c r="A14" s="24">
        <v>44013</v>
      </c>
      <c r="B14" s="1" t="s">
        <v>13</v>
      </c>
    </row>
    <row r="15" spans="1:2" x14ac:dyDescent="0.25">
      <c r="A15" s="24">
        <v>44014</v>
      </c>
      <c r="B15" s="1">
        <v>0.25</v>
      </c>
    </row>
    <row r="16" spans="1:2" x14ac:dyDescent="0.25">
      <c r="A16" s="24">
        <v>44015</v>
      </c>
      <c r="B16" s="1">
        <v>0.22</v>
      </c>
    </row>
    <row r="17" spans="1:2" x14ac:dyDescent="0.25">
      <c r="A17" s="24">
        <v>44018</v>
      </c>
      <c r="B17" s="1">
        <v>0.22</v>
      </c>
    </row>
    <row r="18" spans="1:2" x14ac:dyDescent="0.25">
      <c r="A18" s="24">
        <v>44019</v>
      </c>
      <c r="B18" s="1">
        <v>0.25</v>
      </c>
    </row>
    <row r="19" spans="1:2" x14ac:dyDescent="0.25">
      <c r="A19" s="24">
        <v>44020</v>
      </c>
      <c r="B19" s="1">
        <v>0.25</v>
      </c>
    </row>
    <row r="20" spans="1:2" x14ac:dyDescent="0.25">
      <c r="A20" s="24">
        <v>44021</v>
      </c>
      <c r="B20" s="1">
        <v>0.25</v>
      </c>
    </row>
    <row r="21" spans="1:2" x14ac:dyDescent="0.25">
      <c r="A21" s="24">
        <v>44022</v>
      </c>
      <c r="B21" s="1">
        <v>0.25</v>
      </c>
    </row>
    <row r="22" spans="1:2" x14ac:dyDescent="0.25">
      <c r="A22" s="24">
        <v>44025</v>
      </c>
      <c r="B22" s="1">
        <v>0.23</v>
      </c>
    </row>
    <row r="23" spans="1:2" x14ac:dyDescent="0.25">
      <c r="A23" s="24">
        <v>44026</v>
      </c>
      <c r="B23" s="1">
        <v>0.25</v>
      </c>
    </row>
    <row r="24" spans="1:2" x14ac:dyDescent="0.25">
      <c r="A24" s="24">
        <v>44027</v>
      </c>
      <c r="B24" s="1">
        <v>0.25</v>
      </c>
    </row>
    <row r="25" spans="1:2" x14ac:dyDescent="0.25">
      <c r="A25" s="24">
        <v>44028</v>
      </c>
      <c r="B25" s="1">
        <v>0.25</v>
      </c>
    </row>
    <row r="26" spans="1:2" x14ac:dyDescent="0.25">
      <c r="A26" s="24">
        <v>44029</v>
      </c>
      <c r="B26" s="1">
        <v>0.25</v>
      </c>
    </row>
    <row r="27" spans="1:2" x14ac:dyDescent="0.25">
      <c r="A27" s="24">
        <v>44032</v>
      </c>
      <c r="B27" s="1">
        <v>0.25</v>
      </c>
    </row>
    <row r="28" spans="1:2" x14ac:dyDescent="0.25">
      <c r="A28" s="24">
        <v>44033</v>
      </c>
      <c r="B28" s="1">
        <v>0.25</v>
      </c>
    </row>
    <row r="29" spans="1:2" x14ac:dyDescent="0.25">
      <c r="A29" s="24">
        <v>44034</v>
      </c>
      <c r="B29" s="1">
        <v>0.25</v>
      </c>
    </row>
    <row r="30" spans="1:2" x14ac:dyDescent="0.25">
      <c r="A30" s="24">
        <v>44035</v>
      </c>
      <c r="B30" s="1">
        <v>0.25</v>
      </c>
    </row>
    <row r="31" spans="1:2" x14ac:dyDescent="0.25">
      <c r="A31" s="24">
        <v>44036</v>
      </c>
      <c r="B31" s="1">
        <v>0.25</v>
      </c>
    </row>
    <row r="32" spans="1:2" x14ac:dyDescent="0.25">
      <c r="A32" s="24">
        <v>44039</v>
      </c>
      <c r="B32" s="1">
        <v>0.25</v>
      </c>
    </row>
    <row r="33" spans="1:2" x14ac:dyDescent="0.25">
      <c r="A33" s="24">
        <v>44040</v>
      </c>
      <c r="B33" s="1">
        <v>0.25</v>
      </c>
    </row>
    <row r="34" spans="1:2" x14ac:dyDescent="0.25">
      <c r="A34" s="24">
        <v>44041</v>
      </c>
      <c r="B34" s="1">
        <v>0.23</v>
      </c>
    </row>
    <row r="35" spans="1:2" x14ac:dyDescent="0.25">
      <c r="A35" s="24">
        <v>44042</v>
      </c>
      <c r="B35" s="1">
        <v>0.23</v>
      </c>
    </row>
    <row r="36" spans="1:2" x14ac:dyDescent="0.25">
      <c r="A36" s="24">
        <v>44043</v>
      </c>
      <c r="B36" s="1">
        <v>0.25</v>
      </c>
    </row>
    <row r="37" spans="1:2" x14ac:dyDescent="0.25">
      <c r="A37" s="24">
        <v>44046</v>
      </c>
      <c r="B37" s="1" t="s">
        <v>13</v>
      </c>
    </row>
    <row r="38" spans="1:2" x14ac:dyDescent="0.25">
      <c r="A38" s="24">
        <v>44047</v>
      </c>
      <c r="B38" s="1">
        <v>0.23</v>
      </c>
    </row>
    <row r="39" spans="1:2" x14ac:dyDescent="0.25">
      <c r="A39" s="24">
        <v>44048</v>
      </c>
      <c r="B39" s="1">
        <v>0.23</v>
      </c>
    </row>
    <row r="40" spans="1:2" x14ac:dyDescent="0.25">
      <c r="A40" s="24">
        <v>44049</v>
      </c>
      <c r="B40" s="1">
        <v>0.25</v>
      </c>
    </row>
    <row r="41" spans="1:2" x14ac:dyDescent="0.25">
      <c r="A41" s="24">
        <v>44050</v>
      </c>
      <c r="B41" s="1">
        <v>0.23</v>
      </c>
    </row>
    <row r="42" spans="1:2" x14ac:dyDescent="0.25">
      <c r="A42" s="24">
        <v>44053</v>
      </c>
      <c r="B42" s="1">
        <v>0.25</v>
      </c>
    </row>
    <row r="43" spans="1:2" x14ac:dyDescent="0.25">
      <c r="A43" s="24">
        <v>44054</v>
      </c>
      <c r="B43" s="1">
        <v>0.23</v>
      </c>
    </row>
    <row r="44" spans="1:2" x14ac:dyDescent="0.25">
      <c r="A44" s="24">
        <v>44055</v>
      </c>
      <c r="B44" s="1">
        <v>0.23</v>
      </c>
    </row>
    <row r="45" spans="1:2" x14ac:dyDescent="0.25">
      <c r="A45" s="24">
        <v>44056</v>
      </c>
      <c r="B45" s="1">
        <v>0.23</v>
      </c>
    </row>
    <row r="46" spans="1:2" x14ac:dyDescent="0.25">
      <c r="A46" s="24">
        <v>44057</v>
      </c>
      <c r="B46" s="1">
        <v>0.23</v>
      </c>
    </row>
    <row r="47" spans="1:2" x14ac:dyDescent="0.25">
      <c r="A47" s="24">
        <v>44060</v>
      </c>
      <c r="B47" s="1">
        <v>0.23</v>
      </c>
    </row>
    <row r="48" spans="1:2" x14ac:dyDescent="0.25">
      <c r="A48" s="24">
        <v>44061</v>
      </c>
      <c r="B48" s="1">
        <v>0.23</v>
      </c>
    </row>
    <row r="49" spans="1:2" x14ac:dyDescent="0.25">
      <c r="A49" s="24">
        <v>44062</v>
      </c>
      <c r="B49" s="1">
        <v>0.25</v>
      </c>
    </row>
    <row r="50" spans="1:2" x14ac:dyDescent="0.25">
      <c r="A50" s="24">
        <v>44063</v>
      </c>
      <c r="B50" s="1">
        <v>0.23</v>
      </c>
    </row>
    <row r="51" spans="1:2" x14ac:dyDescent="0.25">
      <c r="A51" s="24">
        <v>44064</v>
      </c>
      <c r="B51" s="1">
        <v>0.23</v>
      </c>
    </row>
    <row r="52" spans="1:2" x14ac:dyDescent="0.25">
      <c r="A52" s="24">
        <v>44067</v>
      </c>
      <c r="B52" s="1">
        <v>0.23</v>
      </c>
    </row>
    <row r="53" spans="1:2" x14ac:dyDescent="0.25">
      <c r="A53" s="24">
        <v>44068</v>
      </c>
      <c r="B53" s="1">
        <v>0.23</v>
      </c>
    </row>
    <row r="54" spans="1:2" x14ac:dyDescent="0.25">
      <c r="A54" s="24">
        <v>44069</v>
      </c>
      <c r="B54" s="1">
        <v>0.23</v>
      </c>
    </row>
    <row r="55" spans="1:2" x14ac:dyDescent="0.25">
      <c r="A55" s="24">
        <v>44070</v>
      </c>
      <c r="B55" s="1">
        <v>0.25</v>
      </c>
    </row>
    <row r="56" spans="1:2" x14ac:dyDescent="0.25">
      <c r="A56" s="24">
        <v>44071</v>
      </c>
      <c r="B56" s="1">
        <v>0.25</v>
      </c>
    </row>
    <row r="57" spans="1:2" x14ac:dyDescent="0.25">
      <c r="A57" s="24">
        <v>44074</v>
      </c>
      <c r="B57" s="1">
        <v>0.25</v>
      </c>
    </row>
    <row r="58" spans="1:2" x14ac:dyDescent="0.25">
      <c r="A58" s="24">
        <v>44075</v>
      </c>
      <c r="B58" s="1">
        <v>0.24</v>
      </c>
    </row>
    <row r="59" spans="1:2" x14ac:dyDescent="0.25">
      <c r="A59" s="24">
        <v>44076</v>
      </c>
      <c r="B59" s="1">
        <v>0.25</v>
      </c>
    </row>
    <row r="60" spans="1:2" x14ac:dyDescent="0.25">
      <c r="A60" s="24">
        <v>44077</v>
      </c>
      <c r="B60" s="1">
        <v>0.23</v>
      </c>
    </row>
    <row r="61" spans="1:2" x14ac:dyDescent="0.25">
      <c r="A61" s="24">
        <v>44078</v>
      </c>
      <c r="B61" s="1">
        <v>0.25</v>
      </c>
    </row>
    <row r="62" spans="1:2" x14ac:dyDescent="0.25">
      <c r="A62" s="24">
        <v>44081</v>
      </c>
      <c r="B62" s="1" t="s">
        <v>13</v>
      </c>
    </row>
    <row r="63" spans="1:2" x14ac:dyDescent="0.25">
      <c r="A63" s="24">
        <v>44082</v>
      </c>
      <c r="B63" s="1">
        <v>0.23</v>
      </c>
    </row>
    <row r="64" spans="1:2" x14ac:dyDescent="0.25">
      <c r="A64" s="24">
        <v>44083</v>
      </c>
      <c r="B64" s="1">
        <v>0.23</v>
      </c>
    </row>
    <row r="65" spans="1:2" x14ac:dyDescent="0.25">
      <c r="A65" s="24">
        <v>44084</v>
      </c>
      <c r="B65" s="1">
        <v>0.23</v>
      </c>
    </row>
    <row r="66" spans="1:2" x14ac:dyDescent="0.25">
      <c r="A66" s="24">
        <v>44085</v>
      </c>
      <c r="B66" s="1">
        <v>0.23</v>
      </c>
    </row>
    <row r="67" spans="1:2" x14ac:dyDescent="0.25">
      <c r="A67" s="24">
        <v>44088</v>
      </c>
      <c r="B67" s="1">
        <v>0.23</v>
      </c>
    </row>
    <row r="68" spans="1:2" x14ac:dyDescent="0.25">
      <c r="A68" s="24">
        <v>44089</v>
      </c>
      <c r="B68" s="1">
        <v>0.25</v>
      </c>
    </row>
    <row r="69" spans="1:2" x14ac:dyDescent="0.25">
      <c r="A69" s="24">
        <v>44090</v>
      </c>
      <c r="B69" s="29">
        <v>0.25</v>
      </c>
    </row>
    <row r="70" spans="1:2" x14ac:dyDescent="0.25">
      <c r="A70" s="24">
        <v>44091</v>
      </c>
      <c r="B70" s="29">
        <v>0.23</v>
      </c>
    </row>
    <row r="71" spans="1:2" x14ac:dyDescent="0.25">
      <c r="A71" s="24">
        <v>44092</v>
      </c>
      <c r="B71" s="29">
        <v>0.23</v>
      </c>
    </row>
    <row r="72" spans="1:2" x14ac:dyDescent="0.25">
      <c r="A72" s="24">
        <v>44095</v>
      </c>
      <c r="B72" s="29">
        <v>0.23</v>
      </c>
    </row>
    <row r="73" spans="1:2" x14ac:dyDescent="0.25">
      <c r="A73" s="24">
        <v>44096</v>
      </c>
      <c r="B73" s="29">
        <v>0.23</v>
      </c>
    </row>
    <row r="74" spans="1:2" x14ac:dyDescent="0.25">
      <c r="A74" s="24">
        <v>44097</v>
      </c>
      <c r="B74" s="29">
        <v>0.25</v>
      </c>
    </row>
    <row r="75" spans="1:2" x14ac:dyDescent="0.25">
      <c r="A75" s="24">
        <v>44098</v>
      </c>
      <c r="B75" s="29">
        <v>0.25</v>
      </c>
    </row>
    <row r="76" spans="1:2" x14ac:dyDescent="0.25">
      <c r="A76" s="24">
        <v>44099</v>
      </c>
      <c r="B76" s="29">
        <v>0.25</v>
      </c>
    </row>
    <row r="77" spans="1:2" x14ac:dyDescent="0.25">
      <c r="A77" s="24">
        <v>44102</v>
      </c>
      <c r="B77" s="29">
        <v>0.22</v>
      </c>
    </row>
    <row r="78" spans="1:2" x14ac:dyDescent="0.25">
      <c r="A78" s="24">
        <v>44103</v>
      </c>
      <c r="B78" s="29">
        <v>0.23</v>
      </c>
    </row>
    <row r="79" spans="1:2" x14ac:dyDescent="0.25">
      <c r="A79" s="24">
        <v>44104</v>
      </c>
      <c r="B79" s="29">
        <v>0.21</v>
      </c>
    </row>
    <row r="80" spans="1:2" x14ac:dyDescent="0.25">
      <c r="A80" s="24">
        <v>44105</v>
      </c>
      <c r="B80" s="29">
        <v>0.22</v>
      </c>
    </row>
    <row r="81" spans="1:2" x14ac:dyDescent="0.25">
      <c r="A81" s="24">
        <v>44106</v>
      </c>
      <c r="B81" s="29">
        <v>0.25</v>
      </c>
    </row>
    <row r="82" spans="1:2" x14ac:dyDescent="0.25">
      <c r="A82" s="24">
        <v>44109</v>
      </c>
      <c r="B82" s="29">
        <v>0.23</v>
      </c>
    </row>
    <row r="83" spans="1:2" x14ac:dyDescent="0.25">
      <c r="A83" s="24">
        <v>44110</v>
      </c>
      <c r="B83" s="29">
        <v>0.25</v>
      </c>
    </row>
    <row r="84" spans="1:2" x14ac:dyDescent="0.25">
      <c r="A84" s="24">
        <v>44111</v>
      </c>
      <c r="B84" s="29">
        <v>0.25</v>
      </c>
    </row>
    <row r="85" spans="1:2" x14ac:dyDescent="0.25">
      <c r="A85" s="24">
        <v>44112</v>
      </c>
      <c r="B85" s="29">
        <v>0.2</v>
      </c>
    </row>
    <row r="86" spans="1:2" x14ac:dyDescent="0.25">
      <c r="A86" s="24">
        <v>44113</v>
      </c>
      <c r="B86" s="29">
        <v>0.21</v>
      </c>
    </row>
    <row r="87" spans="1:2" x14ac:dyDescent="0.25">
      <c r="A87" s="24">
        <v>44116</v>
      </c>
      <c r="B87" s="29" t="s">
        <v>17</v>
      </c>
    </row>
    <row r="88" spans="1:2" x14ac:dyDescent="0.25">
      <c r="A88" s="24">
        <v>44117</v>
      </c>
      <c r="B88" s="29">
        <v>0.22</v>
      </c>
    </row>
    <row r="89" spans="1:2" x14ac:dyDescent="0.25">
      <c r="A89" s="24">
        <v>44118</v>
      </c>
      <c r="B89" s="29">
        <v>0.21</v>
      </c>
    </row>
    <row r="90" spans="1:2" x14ac:dyDescent="0.25">
      <c r="A90" s="24">
        <v>44119</v>
      </c>
      <c r="B90" s="29">
        <v>0.25</v>
      </c>
    </row>
    <row r="91" spans="1:2" x14ac:dyDescent="0.25">
      <c r="A91" s="24">
        <v>44120</v>
      </c>
      <c r="B91" s="29">
        <v>0.22</v>
      </c>
    </row>
    <row r="92" spans="1:2" x14ac:dyDescent="0.25">
      <c r="A92" s="24">
        <v>44123</v>
      </c>
      <c r="B92" s="29">
        <v>0.25</v>
      </c>
    </row>
    <row r="93" spans="1:2" x14ac:dyDescent="0.25">
      <c r="A93" s="24">
        <v>44124</v>
      </c>
      <c r="B93" s="29">
        <v>0.23</v>
      </c>
    </row>
    <row r="94" spans="1:2" x14ac:dyDescent="0.25">
      <c r="A94" s="24">
        <v>44125</v>
      </c>
      <c r="B94" s="29">
        <v>0.22</v>
      </c>
    </row>
    <row r="95" spans="1:2" x14ac:dyDescent="0.25">
      <c r="A95" s="24">
        <v>44126</v>
      </c>
      <c r="B95" s="29">
        <v>0.22</v>
      </c>
    </row>
    <row r="96" spans="1:2" x14ac:dyDescent="0.25">
      <c r="A96" s="24">
        <v>44127</v>
      </c>
      <c r="B96" s="29">
        <v>0.21</v>
      </c>
    </row>
    <row r="97" spans="1:2" x14ac:dyDescent="0.25">
      <c r="A97" s="24">
        <v>44130</v>
      </c>
      <c r="B97" s="29">
        <v>0.22</v>
      </c>
    </row>
    <row r="98" spans="1:2" x14ac:dyDescent="0.25">
      <c r="A98" s="24">
        <v>44131</v>
      </c>
      <c r="B98" s="29">
        <v>0.22</v>
      </c>
    </row>
    <row r="99" spans="1:2" x14ac:dyDescent="0.25">
      <c r="A99" s="24">
        <v>44132</v>
      </c>
      <c r="B99" s="29">
        <v>0.23</v>
      </c>
    </row>
    <row r="100" spans="1:2" x14ac:dyDescent="0.25">
      <c r="A100" s="24">
        <v>44133</v>
      </c>
      <c r="B100" s="29">
        <v>0.23</v>
      </c>
    </row>
    <row r="101" spans="1:2" x14ac:dyDescent="0.25">
      <c r="A101" s="24">
        <v>44134</v>
      </c>
      <c r="B101" s="29">
        <v>0.22</v>
      </c>
    </row>
    <row r="102" spans="1:2" x14ac:dyDescent="0.25">
      <c r="A102" s="24">
        <v>44137</v>
      </c>
      <c r="B102" s="29">
        <v>0.2</v>
      </c>
    </row>
    <row r="103" spans="1:2" x14ac:dyDescent="0.25">
      <c r="A103" s="24">
        <v>44138</v>
      </c>
      <c r="B103" s="29">
        <v>0.2</v>
      </c>
    </row>
    <row r="104" spans="1:2" x14ac:dyDescent="0.25">
      <c r="A104" s="24">
        <v>44139</v>
      </c>
      <c r="B104" s="29">
        <v>0.21</v>
      </c>
    </row>
    <row r="105" spans="1:2" x14ac:dyDescent="0.25">
      <c r="A105" s="24">
        <v>44140</v>
      </c>
      <c r="B105" s="29">
        <v>0.22</v>
      </c>
    </row>
    <row r="106" spans="1:2" x14ac:dyDescent="0.25">
      <c r="A106" s="24">
        <v>44141</v>
      </c>
      <c r="B106" s="29">
        <v>0.2</v>
      </c>
    </row>
    <row r="107" spans="1:2" x14ac:dyDescent="0.25">
      <c r="A107" s="24">
        <v>44144</v>
      </c>
      <c r="B107" s="29">
        <v>0.2</v>
      </c>
    </row>
    <row r="108" spans="1:2" x14ac:dyDescent="0.25">
      <c r="A108" s="24">
        <v>44145</v>
      </c>
      <c r="B108" s="29">
        <v>0.19</v>
      </c>
    </row>
    <row r="109" spans="1:2" x14ac:dyDescent="0.25">
      <c r="A109" s="24">
        <v>44146</v>
      </c>
      <c r="B109" s="29" t="s">
        <v>13</v>
      </c>
    </row>
    <row r="110" spans="1:2" x14ac:dyDescent="0.25">
      <c r="A110" s="24">
        <v>44147</v>
      </c>
      <c r="B110" s="29">
        <v>0.18</v>
      </c>
    </row>
    <row r="111" spans="1:2" x14ac:dyDescent="0.25">
      <c r="A111" s="24">
        <v>44148</v>
      </c>
      <c r="B111" s="29">
        <v>0.2</v>
      </c>
    </row>
    <row r="112" spans="1:2" x14ac:dyDescent="0.25">
      <c r="A112" s="24">
        <v>44151</v>
      </c>
      <c r="B112" s="29">
        <v>0.2</v>
      </c>
    </row>
    <row r="113" spans="1:2" x14ac:dyDescent="0.25">
      <c r="A113" s="24">
        <v>44152</v>
      </c>
      <c r="B113" s="29">
        <v>0.21</v>
      </c>
    </row>
    <row r="114" spans="1:2" x14ac:dyDescent="0.25">
      <c r="A114" s="24">
        <v>44153</v>
      </c>
      <c r="B114" s="29">
        <v>0.22</v>
      </c>
    </row>
    <row r="115" spans="1:2" x14ac:dyDescent="0.25">
      <c r="A115" s="24">
        <v>44154</v>
      </c>
      <c r="B115" s="29">
        <v>0.21</v>
      </c>
    </row>
    <row r="116" spans="1:2" x14ac:dyDescent="0.25">
      <c r="A116" s="24">
        <v>44155</v>
      </c>
      <c r="B116" s="29">
        <v>0.22</v>
      </c>
    </row>
    <row r="117" spans="1:2" x14ac:dyDescent="0.25">
      <c r="A117" s="24">
        <v>44158</v>
      </c>
      <c r="B117" s="29">
        <v>0.2</v>
      </c>
    </row>
    <row r="118" spans="1:2" x14ac:dyDescent="0.25">
      <c r="A118" s="24">
        <v>44159</v>
      </c>
      <c r="B118" s="29">
        <v>0.23</v>
      </c>
    </row>
    <row r="119" spans="1:2" x14ac:dyDescent="0.25">
      <c r="A119" s="24">
        <v>44160</v>
      </c>
      <c r="B119" s="29">
        <v>0.22</v>
      </c>
    </row>
    <row r="120" spans="1:2" x14ac:dyDescent="0.25">
      <c r="A120" s="24">
        <v>44161</v>
      </c>
      <c r="B120" s="29">
        <v>0.21</v>
      </c>
    </row>
    <row r="121" spans="1:2" x14ac:dyDescent="0.25">
      <c r="A121" s="24">
        <v>44162</v>
      </c>
      <c r="B121" s="29">
        <v>0.22</v>
      </c>
    </row>
    <row r="122" spans="1:2" x14ac:dyDescent="0.25">
      <c r="A122" s="24">
        <v>44165</v>
      </c>
      <c r="B122" s="29">
        <v>0.23</v>
      </c>
    </row>
    <row r="123" spans="1:2" x14ac:dyDescent="0.25">
      <c r="A123" s="24">
        <v>44166</v>
      </c>
      <c r="B123" s="29">
        <v>0.21</v>
      </c>
    </row>
    <row r="124" spans="1:2" x14ac:dyDescent="0.25">
      <c r="A124" s="24">
        <v>44167</v>
      </c>
      <c r="B124" s="29">
        <v>0.22</v>
      </c>
    </row>
    <row r="125" spans="1:2" x14ac:dyDescent="0.25">
      <c r="A125" s="24">
        <v>44168</v>
      </c>
      <c r="B125" s="29">
        <v>0.2</v>
      </c>
    </row>
    <row r="126" spans="1:2" x14ac:dyDescent="0.25">
      <c r="A126" s="24">
        <v>44169</v>
      </c>
      <c r="B126" s="29">
        <v>0.21</v>
      </c>
    </row>
    <row r="127" spans="1:2" x14ac:dyDescent="0.25">
      <c r="A127" s="24">
        <v>44172</v>
      </c>
      <c r="B127" s="29">
        <v>0.2</v>
      </c>
    </row>
    <row r="128" spans="1:2" x14ac:dyDescent="0.25">
      <c r="A128" s="24">
        <v>44173</v>
      </c>
      <c r="B128" s="29">
        <v>0.21</v>
      </c>
    </row>
    <row r="129" spans="1:2" x14ac:dyDescent="0.25">
      <c r="A129" s="24">
        <v>44174</v>
      </c>
      <c r="B129" s="29">
        <v>0.21</v>
      </c>
    </row>
    <row r="130" spans="1:2" x14ac:dyDescent="0.25">
      <c r="A130" s="24">
        <v>44175</v>
      </c>
      <c r="B130" s="29">
        <v>0.21</v>
      </c>
    </row>
    <row r="131" spans="1:2" x14ac:dyDescent="0.25">
      <c r="A131" s="24">
        <v>44176</v>
      </c>
      <c r="B131" s="29">
        <v>0.2</v>
      </c>
    </row>
    <row r="132" spans="1:2" x14ac:dyDescent="0.25">
      <c r="A132" s="24">
        <v>44179</v>
      </c>
      <c r="B132" s="29">
        <v>0.2</v>
      </c>
    </row>
    <row r="133" spans="1:2" x14ac:dyDescent="0.25">
      <c r="A133" s="24">
        <v>44180</v>
      </c>
      <c r="B133" s="29">
        <v>0.2</v>
      </c>
    </row>
    <row r="134" spans="1:2" x14ac:dyDescent="0.25">
      <c r="A134" s="24">
        <v>44181</v>
      </c>
      <c r="B134" s="29">
        <v>0.2</v>
      </c>
    </row>
    <row r="135" spans="1:2" x14ac:dyDescent="0.25">
      <c r="A135" s="24">
        <v>44182</v>
      </c>
      <c r="B135" s="29">
        <v>0.2</v>
      </c>
    </row>
    <row r="136" spans="1:2" x14ac:dyDescent="0.25">
      <c r="A136" s="24">
        <v>44183</v>
      </c>
      <c r="B136" s="29">
        <v>0.2</v>
      </c>
    </row>
    <row r="137" spans="1:2" x14ac:dyDescent="0.25">
      <c r="A137" s="24">
        <v>44186</v>
      </c>
      <c r="B137" s="29">
        <v>0.2</v>
      </c>
    </row>
    <row r="138" spans="1:2" x14ac:dyDescent="0.25">
      <c r="A138" s="24">
        <v>44187</v>
      </c>
      <c r="B138" s="29">
        <v>0.2</v>
      </c>
    </row>
    <row r="139" spans="1:2" x14ac:dyDescent="0.25">
      <c r="A139" s="24">
        <v>44188</v>
      </c>
      <c r="B139" s="29">
        <v>0.2</v>
      </c>
    </row>
    <row r="140" spans="1:2" x14ac:dyDescent="0.25">
      <c r="A140" s="24">
        <v>44189</v>
      </c>
      <c r="B140" s="29">
        <v>0.2</v>
      </c>
    </row>
    <row r="141" spans="1:2" x14ac:dyDescent="0.25">
      <c r="A141" s="24">
        <v>44190</v>
      </c>
      <c r="B141" s="29" t="s">
        <v>25</v>
      </c>
    </row>
    <row r="142" spans="1:2" x14ac:dyDescent="0.25">
      <c r="A142" s="24">
        <v>44193</v>
      </c>
      <c r="B142" s="29" t="s">
        <v>25</v>
      </c>
    </row>
    <row r="143" spans="1:2" x14ac:dyDescent="0.25">
      <c r="A143" s="24">
        <v>44194</v>
      </c>
      <c r="B143" s="29">
        <v>0.2</v>
      </c>
    </row>
    <row r="144" spans="1:2" x14ac:dyDescent="0.25">
      <c r="A144" s="24">
        <v>44195</v>
      </c>
      <c r="B144" s="29">
        <v>0.2</v>
      </c>
    </row>
    <row r="145" spans="1:2" x14ac:dyDescent="0.25">
      <c r="A145" s="24">
        <v>44196</v>
      </c>
      <c r="B145" s="29">
        <v>0.2</v>
      </c>
    </row>
    <row r="146" spans="1:2" x14ac:dyDescent="0.25">
      <c r="A146" s="24">
        <v>44197</v>
      </c>
      <c r="B146" s="29" t="s">
        <v>25</v>
      </c>
    </row>
    <row r="147" spans="1:2" x14ac:dyDescent="0.25">
      <c r="A147" s="24">
        <v>44200</v>
      </c>
      <c r="B147" s="29">
        <v>0.2</v>
      </c>
    </row>
    <row r="148" spans="1:2" x14ac:dyDescent="0.25">
      <c r="A148" s="24">
        <v>44201</v>
      </c>
      <c r="B148" s="29">
        <v>0.2</v>
      </c>
    </row>
    <row r="149" spans="1:2" x14ac:dyDescent="0.25">
      <c r="A149" s="24">
        <v>44202</v>
      </c>
      <c r="B149" s="29">
        <v>0.2</v>
      </c>
    </row>
    <row r="150" spans="1:2" x14ac:dyDescent="0.25">
      <c r="A150" s="24">
        <v>44203</v>
      </c>
      <c r="B150" s="29">
        <v>0.2</v>
      </c>
    </row>
    <row r="151" spans="1:2" x14ac:dyDescent="0.25">
      <c r="A151" s="24">
        <v>44204</v>
      </c>
      <c r="B151" s="29">
        <v>0.2</v>
      </c>
    </row>
    <row r="152" spans="1:2" x14ac:dyDescent="0.25">
      <c r="A152" s="24">
        <v>44207</v>
      </c>
      <c r="B152" s="29">
        <v>0.2</v>
      </c>
    </row>
    <row r="153" spans="1:2" x14ac:dyDescent="0.25">
      <c r="A153" s="24">
        <v>44208</v>
      </c>
      <c r="B153" s="29">
        <v>0.2</v>
      </c>
    </row>
    <row r="154" spans="1:2" x14ac:dyDescent="0.25">
      <c r="A154" s="24">
        <v>44209</v>
      </c>
      <c r="B154" s="29">
        <v>0.2</v>
      </c>
    </row>
    <row r="155" spans="1:2" x14ac:dyDescent="0.25">
      <c r="A155" s="24">
        <v>44210</v>
      </c>
      <c r="B155" s="29">
        <v>0.19</v>
      </c>
    </row>
    <row r="156" spans="1:2" x14ac:dyDescent="0.25">
      <c r="A156" s="24">
        <v>44211</v>
      </c>
      <c r="B156" s="29">
        <v>0.15</v>
      </c>
    </row>
    <row r="157" spans="1:2" x14ac:dyDescent="0.25">
      <c r="A157" s="24">
        <v>44214</v>
      </c>
      <c r="B157" s="29">
        <v>0.15</v>
      </c>
    </row>
    <row r="158" spans="1:2" x14ac:dyDescent="0.25">
      <c r="A158" s="24">
        <v>44215</v>
      </c>
      <c r="B158" s="29">
        <v>0.15</v>
      </c>
    </row>
    <row r="159" spans="1:2" x14ac:dyDescent="0.25">
      <c r="A159" s="24">
        <v>44216</v>
      </c>
      <c r="B159" s="29">
        <v>0.13</v>
      </c>
    </row>
    <row r="160" spans="1:2" x14ac:dyDescent="0.25">
      <c r="A160" s="24">
        <v>44217</v>
      </c>
      <c r="B160" s="29">
        <v>0.15</v>
      </c>
    </row>
    <row r="161" spans="1:2" x14ac:dyDescent="0.25">
      <c r="A161" s="24">
        <v>44218</v>
      </c>
      <c r="B161" s="29">
        <v>0.15</v>
      </c>
    </row>
    <row r="162" spans="1:2" x14ac:dyDescent="0.25">
      <c r="A162" s="24">
        <v>44221</v>
      </c>
      <c r="B162" s="29">
        <v>0.2</v>
      </c>
    </row>
    <row r="163" spans="1:2" x14ac:dyDescent="0.25">
      <c r="A163" s="24">
        <v>44222</v>
      </c>
      <c r="B163" s="29">
        <v>0.19</v>
      </c>
    </row>
    <row r="164" spans="1:2" x14ac:dyDescent="0.25">
      <c r="A164" s="24">
        <v>44223</v>
      </c>
      <c r="B164" s="29">
        <v>0.19</v>
      </c>
    </row>
    <row r="165" spans="1:2" x14ac:dyDescent="0.25">
      <c r="A165" s="24">
        <v>44224</v>
      </c>
      <c r="B165" s="29">
        <v>0.19</v>
      </c>
    </row>
    <row r="166" spans="1:2" x14ac:dyDescent="0.25">
      <c r="A166" s="24">
        <v>44225</v>
      </c>
      <c r="B166" s="29">
        <v>0.18</v>
      </c>
    </row>
    <row r="167" spans="1:2" x14ac:dyDescent="0.25">
      <c r="A167" s="24">
        <v>44228</v>
      </c>
      <c r="B167" s="29">
        <v>0.19</v>
      </c>
    </row>
    <row r="168" spans="1:2" x14ac:dyDescent="0.25">
      <c r="A168" s="24">
        <v>44229</v>
      </c>
      <c r="B168" s="29">
        <v>0.19</v>
      </c>
    </row>
    <row r="169" spans="1:2" x14ac:dyDescent="0.25">
      <c r="A169" s="24">
        <v>44230</v>
      </c>
      <c r="B169" s="29">
        <v>0.19</v>
      </c>
    </row>
    <row r="170" spans="1:2" x14ac:dyDescent="0.25">
      <c r="A170" s="24">
        <v>44231</v>
      </c>
      <c r="B170" s="29">
        <v>0.19</v>
      </c>
    </row>
    <row r="171" spans="1:2" x14ac:dyDescent="0.25">
      <c r="A171" s="24">
        <v>44232</v>
      </c>
      <c r="B171" s="29">
        <v>0.2</v>
      </c>
    </row>
    <row r="172" spans="1:2" x14ac:dyDescent="0.25">
      <c r="A172" s="24">
        <v>44235</v>
      </c>
      <c r="B172" s="29">
        <v>0.2</v>
      </c>
    </row>
    <row r="173" spans="1:2" x14ac:dyDescent="0.25">
      <c r="A173" s="24">
        <v>44236</v>
      </c>
      <c r="B173" s="29">
        <v>0.2</v>
      </c>
    </row>
    <row r="174" spans="1:2" x14ac:dyDescent="0.25">
      <c r="A174" s="24">
        <v>44237</v>
      </c>
      <c r="B174" s="29">
        <v>0.18</v>
      </c>
    </row>
    <row r="175" spans="1:2" x14ac:dyDescent="0.25">
      <c r="A175" s="24">
        <v>44238</v>
      </c>
      <c r="B175" s="29">
        <v>0.2</v>
      </c>
    </row>
    <row r="176" spans="1:2" x14ac:dyDescent="0.25">
      <c r="A176" s="24">
        <v>44239</v>
      </c>
      <c r="B176" s="29">
        <v>0.2</v>
      </c>
    </row>
    <row r="177" spans="1:2" x14ac:dyDescent="0.25">
      <c r="A177" s="24">
        <v>44242</v>
      </c>
      <c r="B177" s="29" t="s">
        <v>25</v>
      </c>
    </row>
    <row r="178" spans="1:2" x14ac:dyDescent="0.25">
      <c r="A178" s="24">
        <v>44243</v>
      </c>
      <c r="B178" s="29">
        <v>0.2</v>
      </c>
    </row>
    <row r="179" spans="1:2" x14ac:dyDescent="0.25">
      <c r="A179" s="24">
        <v>44244</v>
      </c>
      <c r="B179" s="29">
        <v>0.2</v>
      </c>
    </row>
    <row r="180" spans="1:2" x14ac:dyDescent="0.25">
      <c r="A180" s="24">
        <v>44245</v>
      </c>
      <c r="B180" s="29">
        <v>0.2</v>
      </c>
    </row>
    <row r="181" spans="1:2" x14ac:dyDescent="0.25">
      <c r="A181" s="24">
        <v>44246</v>
      </c>
      <c r="B181" s="29">
        <v>0.2</v>
      </c>
    </row>
    <row r="182" spans="1:2" x14ac:dyDescent="0.25">
      <c r="A182" s="24">
        <v>44249</v>
      </c>
      <c r="B182" s="29">
        <v>0.2</v>
      </c>
    </row>
    <row r="183" spans="1:2" x14ac:dyDescent="0.25">
      <c r="A183" s="24">
        <v>44250</v>
      </c>
      <c r="B183" s="29">
        <v>0.2</v>
      </c>
    </row>
    <row r="184" spans="1:2" x14ac:dyDescent="0.25">
      <c r="A184" s="24">
        <v>44251</v>
      </c>
      <c r="B184" s="29">
        <v>0.2</v>
      </c>
    </row>
    <row r="185" spans="1:2" x14ac:dyDescent="0.25">
      <c r="A185" s="24">
        <v>44252</v>
      </c>
      <c r="B185" s="29">
        <v>0.2</v>
      </c>
    </row>
    <row r="186" spans="1:2" x14ac:dyDescent="0.25">
      <c r="A186" s="24">
        <v>44253</v>
      </c>
      <c r="B186" s="29">
        <v>0.18</v>
      </c>
    </row>
    <row r="187" spans="1:2" x14ac:dyDescent="0.25">
      <c r="A187" s="24">
        <v>44256</v>
      </c>
      <c r="B187" s="29">
        <v>0.18</v>
      </c>
    </row>
    <row r="188" spans="1:2" x14ac:dyDescent="0.25">
      <c r="A188" s="24">
        <v>44257</v>
      </c>
      <c r="B188" s="29">
        <v>0.16</v>
      </c>
    </row>
    <row r="189" spans="1:2" x14ac:dyDescent="0.25">
      <c r="A189" s="24">
        <v>44258</v>
      </c>
      <c r="B189" s="29">
        <v>0.16</v>
      </c>
    </row>
    <row r="190" spans="1:2" x14ac:dyDescent="0.25">
      <c r="A190" s="24">
        <v>44259</v>
      </c>
      <c r="B190" s="29">
        <v>0.17</v>
      </c>
    </row>
    <row r="191" spans="1:2" x14ac:dyDescent="0.25">
      <c r="A191" s="24">
        <v>44260</v>
      </c>
      <c r="B191" s="29">
        <v>0.17</v>
      </c>
    </row>
    <row r="192" spans="1:2" x14ac:dyDescent="0.25">
      <c r="A192" s="24">
        <v>44263</v>
      </c>
      <c r="B192" s="29">
        <v>0.18</v>
      </c>
    </row>
    <row r="193" spans="1:2" x14ac:dyDescent="0.25">
      <c r="A193" s="24">
        <v>44264</v>
      </c>
      <c r="B193" s="29">
        <v>0.19</v>
      </c>
    </row>
    <row r="194" spans="1:2" x14ac:dyDescent="0.25">
      <c r="A194" s="24">
        <v>44265</v>
      </c>
      <c r="B194" s="29">
        <v>0.18</v>
      </c>
    </row>
    <row r="195" spans="1:2" x14ac:dyDescent="0.25">
      <c r="A195" s="24">
        <v>44266</v>
      </c>
      <c r="B195" s="29">
        <v>0.18</v>
      </c>
    </row>
    <row r="196" spans="1:2" x14ac:dyDescent="0.25">
      <c r="A196" s="24">
        <v>44267</v>
      </c>
      <c r="B196" s="29">
        <v>0.17</v>
      </c>
    </row>
    <row r="197" spans="1:2" x14ac:dyDescent="0.25">
      <c r="A197" s="24">
        <v>44270</v>
      </c>
      <c r="B197" s="29">
        <v>0.17</v>
      </c>
    </row>
    <row r="198" spans="1:2" x14ac:dyDescent="0.25">
      <c r="A198" s="24">
        <v>44271</v>
      </c>
      <c r="B198" s="29">
        <v>0.17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3MCORRA_JUNE2020</vt:lpstr>
      <vt:lpstr>3MCORRA_SEPT2020</vt:lpstr>
      <vt:lpstr>3MCORRA_DEC2020</vt:lpstr>
      <vt:lpstr>CORRA_value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Timberlake, Bobby</dc:creator>
  <cp:lastModifiedBy>Alexandre Prince</cp:lastModifiedBy>
  <dcterms:created xsi:type="dcterms:W3CDTF">2018-09-19T17:18:48Z</dcterms:created>
  <dcterms:modified xsi:type="dcterms:W3CDTF">2021-03-17T14:44:42Z</dcterms:modified>
</cp:coreProperties>
</file>